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Mark\Desktop\GoDaddySite\"/>
    </mc:Choice>
  </mc:AlternateContent>
  <bookViews>
    <workbookView xWindow="0" yWindow="0" windowWidth="25602" windowHeight="14538" tabRatio="857"/>
  </bookViews>
  <sheets>
    <sheet name="Task Analysis" sheetId="43" r:id="rId1"/>
    <sheet name="Task Analysis Graphs" sheetId="44" r:id="rId2"/>
    <sheet name="Appendix" sheetId="42" r:id="rId3"/>
  </sheets>
  <externalReferences>
    <externalReference r:id="rId4"/>
  </externalReferences>
  <definedNames>
    <definedName name="Application_Name__Version___Name__No.">#REF!</definedName>
    <definedName name="budinv">#REF!</definedName>
    <definedName name="clarifications">#REF!</definedName>
    <definedName name="GENCODEDB">#REF!</definedName>
    <definedName name="Infra_special">#REF!</definedName>
    <definedName name="inv_paid">#REF!</definedName>
    <definedName name="invoice_status">#REF!</definedName>
    <definedName name="invoice_type">#REF!</definedName>
    <definedName name="Issued_inv">#REF!</definedName>
    <definedName name="O_Description">[1]Timesheet!#REF!</definedName>
    <definedName name="O_N_Hour">[1]Timesheet!#REF!</definedName>
    <definedName name="order_db">#REF!</definedName>
    <definedName name="order_inv">#REF!</definedName>
    <definedName name="Order_no">#REF!</definedName>
    <definedName name="order_status">#REF!</definedName>
    <definedName name="WEEK">[1]Timesheet!#REF!</definedName>
  </definedName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4" i="44" l="1"/>
  <c r="G160" i="43"/>
  <c r="I161" i="43"/>
  <c r="G161" i="43"/>
  <c r="G167" i="43"/>
  <c r="D160" i="43"/>
  <c r="F161" i="43"/>
  <c r="D161" i="43"/>
  <c r="D167" i="43"/>
  <c r="G168" i="43"/>
  <c r="G164" i="43"/>
  <c r="D164" i="43"/>
  <c r="G163" i="43"/>
  <c r="D163" i="43"/>
  <c r="G136" i="43"/>
  <c r="I137" i="43"/>
  <c r="G137" i="43"/>
  <c r="G143" i="43"/>
  <c r="D136" i="43"/>
  <c r="F137" i="43"/>
  <c r="D137" i="43"/>
  <c r="D143" i="43"/>
  <c r="G144" i="43"/>
  <c r="G140" i="43"/>
  <c r="D140" i="43"/>
  <c r="G139" i="43"/>
  <c r="D139" i="43"/>
  <c r="G112" i="43"/>
  <c r="I113" i="43"/>
  <c r="G113" i="43"/>
  <c r="G119" i="43"/>
  <c r="D112" i="43"/>
  <c r="F113" i="43"/>
  <c r="D113" i="43"/>
  <c r="D119" i="43"/>
  <c r="G120" i="43"/>
  <c r="G116" i="43"/>
  <c r="D116" i="43"/>
  <c r="G115" i="43"/>
  <c r="D115" i="43"/>
  <c r="G88" i="43"/>
  <c r="I89" i="43"/>
  <c r="G89" i="43"/>
  <c r="G95" i="43"/>
  <c r="D88" i="43"/>
  <c r="F89" i="43"/>
  <c r="D89" i="43"/>
  <c r="D95" i="43"/>
  <c r="G96" i="43"/>
  <c r="G92" i="43"/>
  <c r="D92" i="43"/>
  <c r="G91" i="43"/>
  <c r="D91" i="43"/>
  <c r="G64" i="43"/>
  <c r="I65" i="43"/>
  <c r="G65" i="43"/>
  <c r="G71" i="43"/>
  <c r="D64" i="43"/>
  <c r="F65" i="43"/>
  <c r="D65" i="43"/>
  <c r="D71" i="43"/>
  <c r="G72" i="43"/>
  <c r="G68" i="43"/>
  <c r="D68" i="43"/>
  <c r="G67" i="43"/>
  <c r="D67" i="43"/>
  <c r="G40" i="43"/>
  <c r="I41" i="43"/>
  <c r="G41" i="43"/>
  <c r="G47" i="43"/>
  <c r="D40" i="43"/>
  <c r="F41" i="43"/>
  <c r="D41" i="43"/>
  <c r="D47" i="43"/>
  <c r="G48" i="43"/>
  <c r="G44" i="43"/>
  <c r="D44" i="43"/>
  <c r="G43" i="43"/>
  <c r="D43" i="43"/>
  <c r="G16" i="43"/>
  <c r="I17" i="43"/>
  <c r="G17" i="43"/>
  <c r="G23" i="43"/>
  <c r="D16" i="43"/>
  <c r="F17" i="43"/>
  <c r="D17" i="43"/>
  <c r="D23" i="43"/>
  <c r="G24" i="43"/>
  <c r="G20" i="43"/>
  <c r="D20" i="43"/>
  <c r="G19" i="43"/>
  <c r="D19" i="43"/>
  <c r="C3" i="44"/>
  <c r="B3" i="44"/>
  <c r="B22" i="44"/>
  <c r="B4" i="44"/>
  <c r="C4" i="44"/>
  <c r="C22" i="44"/>
  <c r="D22" i="44"/>
  <c r="H14" i="44"/>
  <c r="H18" i="44"/>
  <c r="G18" i="44"/>
  <c r="G14" i="44"/>
  <c r="I18" i="44"/>
  <c r="I14" i="44"/>
  <c r="C18" i="44"/>
  <c r="B18" i="44"/>
  <c r="D18" i="44"/>
  <c r="C5" i="44"/>
  <c r="C6" i="44"/>
  <c r="C9" i="44"/>
  <c r="B5" i="44"/>
  <c r="B6" i="44"/>
  <c r="B9" i="44"/>
  <c r="C7" i="44"/>
  <c r="D9" i="44"/>
</calcChain>
</file>

<file path=xl/sharedStrings.xml><?xml version="1.0" encoding="utf-8"?>
<sst xmlns="http://schemas.openxmlformats.org/spreadsheetml/2006/main" count="403" uniqueCount="67">
  <si>
    <t>* Entering data into one field</t>
  </si>
  <si>
    <t>* Skipping over an unneeded field</t>
  </si>
  <si>
    <t>* Selecting a field, object, or group of items (click, double-click, drag, etc.)</t>
  </si>
  <si>
    <t>* Selecting a field with a keystroke</t>
  </si>
  <si>
    <t>* Switching from keyboard to pointing device and vice versa</t>
  </si>
  <si>
    <t>* Triggering an action</t>
  </si>
  <si>
    <t>* Selecting from a menu or menu item</t>
  </si>
  <si>
    <t>* Shortcut key or action via menu</t>
  </si>
  <si>
    <t>Usability Metrics</t>
  </si>
  <si>
    <t>Recommended</t>
  </si>
  <si>
    <t>Essential Efficiency (EE)</t>
  </si>
  <si>
    <t>Task Visibility (TV)</t>
  </si>
  <si>
    <t>Avg. per step</t>
  </si>
  <si>
    <t>Task Analysis Graphs</t>
  </si>
  <si>
    <r>
      <t xml:space="preserve"> Increase - Efficiency
</t>
    </r>
    <r>
      <rPr>
        <sz val="8"/>
        <color indexed="13"/>
        <rFont val="Arial"/>
        <family val="2"/>
      </rPr>
      <t>Current  to Recommended</t>
    </r>
  </si>
  <si>
    <t>Total User Steps</t>
  </si>
  <si>
    <t>Total Systems</t>
  </si>
  <si>
    <t>Efficiency Increase</t>
  </si>
  <si>
    <t>Overall Efficiency</t>
  </si>
  <si>
    <t>Current AT&amp;T</t>
  </si>
  <si>
    <t xml:space="preserve">Total Time  </t>
  </si>
  <si>
    <t>Screens</t>
  </si>
  <si>
    <t>Change Rate Plan</t>
  </si>
  <si>
    <t>Steps</t>
  </si>
  <si>
    <t>Efficiency</t>
  </si>
  <si>
    <t>All Tasks</t>
  </si>
  <si>
    <t>E_Efficiency</t>
  </si>
  <si>
    <t>T_Visibility</t>
  </si>
  <si>
    <t>Post Call Notification</t>
  </si>
  <si>
    <t>Review Billing Information</t>
  </si>
  <si>
    <t>Unique Screens</t>
  </si>
  <si>
    <t>Repeat. Screens</t>
  </si>
  <si>
    <t>Service Outage in 
Customer Area</t>
  </si>
  <si>
    <t>Summary (5 Tasks)</t>
  </si>
  <si>
    <t>AT This point, agent continues interaction</t>
  </si>
  <si>
    <t>CUSTOMER / PROJECT:</t>
  </si>
  <si>
    <t>Currrent Implementation</t>
  </si>
  <si>
    <t>Recommended Solution</t>
  </si>
  <si>
    <t>Tvis</t>
  </si>
  <si>
    <t>System action / response</t>
  </si>
  <si>
    <t xml:space="preserve">1. Agent step </t>
  </si>
  <si>
    <t>2. Agent step</t>
  </si>
  <si>
    <t>End of task</t>
  </si>
  <si>
    <t>3. Agent step</t>
  </si>
  <si>
    <t>NA</t>
  </si>
  <si>
    <t>1. Agent step</t>
  </si>
  <si>
    <r>
      <t>3. Agent step</t>
    </r>
    <r>
      <rPr>
        <i/>
        <sz val="8"/>
        <rFont val="Helvetica Neue Light"/>
      </rPr>
      <t>)</t>
    </r>
  </si>
  <si>
    <t>4. Agent step</t>
  </si>
  <si>
    <t>5. Agent step</t>
  </si>
  <si>
    <t>6. Agent step</t>
  </si>
  <si>
    <t>7. Agent step</t>
  </si>
  <si>
    <r>
      <t xml:space="preserve">Essential Task </t>
    </r>
    <r>
      <rPr>
        <i/>
        <sz val="12"/>
        <rFont val="Helvetica Neue Light"/>
      </rPr>
      <t>(</t>
    </r>
    <r>
      <rPr>
        <b/>
        <i/>
        <sz val="12"/>
        <rFont val="Helvetica Neue Light"/>
      </rPr>
      <t>Contro</t>
    </r>
    <r>
      <rPr>
        <i/>
        <sz val="12"/>
        <rFont val="Helvetica Neue Light"/>
      </rPr>
      <t>l)</t>
    </r>
  </si>
  <si>
    <t>* Dragging and dropping</t>
  </si>
  <si>
    <t>Applying Efficiency Increase to KPIs (Average Handling Time - AHT)</t>
  </si>
  <si>
    <t>[Frequent Task Name]</t>
  </si>
  <si>
    <t>First Task</t>
  </si>
  <si>
    <r>
      <t xml:space="preserve">Essential Task </t>
    </r>
    <r>
      <rPr>
        <b/>
        <i/>
        <sz val="12"/>
        <rFont val="Helvetica Neue"/>
      </rPr>
      <t>(Control)</t>
    </r>
  </si>
  <si>
    <t>[Company: Account/Project]</t>
  </si>
  <si>
    <t>Essential Efficiency (EE) – measures the efficiency of user steps (intention/action) of a use case or task as a ratio of the essential length (simplest, most straightforward interaction) to the actual enacted length*.</t>
  </si>
  <si>
    <r>
      <rPr>
        <sz val="12"/>
        <color indexed="9"/>
        <rFont val="HelveticaNeue"/>
      </rPr>
      <t>Essential Efficiency (EE)</t>
    </r>
    <r>
      <rPr>
        <b/>
        <sz val="12"/>
        <color indexed="9"/>
        <rFont val="HelveticaNeue"/>
      </rPr>
      <t xml:space="preserve"> </t>
    </r>
    <r>
      <rPr>
        <b/>
        <sz val="12"/>
        <color indexed="13"/>
        <rFont val="HelveticaNeue"/>
      </rPr>
      <t>Enacted Steps or discrete actions</t>
    </r>
    <r>
      <rPr>
        <sz val="12"/>
        <color indexed="13"/>
        <rFont val="HelveticaNeue"/>
      </rPr>
      <t xml:space="preserve"> (conceptual units of interaction)</t>
    </r>
  </si>
  <si>
    <r>
      <rPr>
        <sz val="12"/>
        <color indexed="9"/>
        <rFont val="HelveticaNeue"/>
      </rPr>
      <t>Task / Feature Visibility (TV)</t>
    </r>
    <r>
      <rPr>
        <b/>
        <sz val="12"/>
        <color indexed="9"/>
        <rFont val="HelveticaNeue"/>
      </rPr>
      <t xml:space="preserve">  </t>
    </r>
    <r>
      <rPr>
        <sz val="12"/>
        <color indexed="13"/>
        <rFont val="HelveticaNeue"/>
      </rPr>
      <t>** Visibility Rules (from 0 to 1)</t>
    </r>
  </si>
  <si>
    <r>
      <rPr>
        <b/>
        <sz val="10"/>
        <rFont val="HelveticaNeue"/>
      </rPr>
      <t>* Hidden          = 0</t>
    </r>
    <r>
      <rPr>
        <sz val="10"/>
        <rFont val="HelveticaNeue"/>
      </rPr>
      <t xml:space="preserve">        (Entering a shortcut in the absence of a visual prompt or cue; Choice is neither obvious nor evident based on visible information</t>
    </r>
  </si>
  <si>
    <r>
      <rPr>
        <b/>
        <sz val="10"/>
        <rFont val="HelveticaNeue"/>
      </rPr>
      <t xml:space="preserve">* Suspending  = 0 </t>
    </r>
    <r>
      <rPr>
        <sz val="10"/>
        <rFont val="HelveticaNeue"/>
      </rPr>
      <t xml:space="preserve">       (Switching to another page; Launching another application, window, page, etc.)</t>
    </r>
  </si>
  <si>
    <r>
      <rPr>
        <b/>
        <sz val="10"/>
        <rFont val="HelveticaNeue"/>
      </rPr>
      <t>* Exposing      = 0.5</t>
    </r>
    <r>
      <rPr>
        <sz val="10"/>
        <rFont val="HelveticaNeue"/>
      </rPr>
      <t xml:space="preserve">     (Dropdown; Menu; Right-Click; Popup; Drill-down; Opening Tool/Palette/Toolbox; Switching to another part of the screen/page like a tab)</t>
    </r>
  </si>
  <si>
    <r>
      <rPr>
        <b/>
        <sz val="10"/>
        <rFont val="HelveticaNeue"/>
      </rPr>
      <t xml:space="preserve">* Direct           = 1 </t>
    </r>
    <r>
      <rPr>
        <sz val="10"/>
        <rFont val="HelveticaNeue"/>
      </rPr>
      <t xml:space="preserve">       ( Direct Action, where choice is evident) </t>
    </r>
  </si>
  <si>
    <r>
      <rPr>
        <sz val="10"/>
        <rFont val="HelveticaNeue"/>
      </rPr>
      <t>Task Visibility (TV)</t>
    </r>
    <r>
      <rPr>
        <b/>
        <sz val="10"/>
        <rFont val="HelveticaNeue"/>
      </rPr>
      <t xml:space="preserve"> </t>
    </r>
    <r>
      <rPr>
        <sz val="10"/>
        <rFont val="HelveticaNeue"/>
      </rPr>
      <t>– measures the fit between the visibility of features and the capabilities needed to complete a given task or set of tasks.
Use Interfaces should show users exactly what they need to knowor need to use to be able to complete a given task.</t>
    </r>
  </si>
  <si>
    <r>
      <t>Where,
Vi = feature visibility</t>
    </r>
    <r>
      <rPr>
        <b/>
        <sz val="10"/>
        <color indexed="10"/>
        <rFont val="HelveticaNeue"/>
      </rPr>
      <t>**</t>
    </r>
    <r>
      <rPr>
        <sz val="10"/>
        <rFont val="HelveticaNeue"/>
      </rPr>
      <t xml:space="preserve"> (0 to 1) of enacted step i
Stotal  = total number of enacted steps to complete a use case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</si>
</sst>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53">
    <font>
      <sz val="10"/>
      <name val="Arial"/>
      <charset val="177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0"/>
      <color indexed="9"/>
      <name val="Arial"/>
      <family val="2"/>
    </font>
    <font>
      <b/>
      <sz val="8"/>
      <name val="Arial"/>
      <family val="2"/>
    </font>
    <font>
      <b/>
      <sz val="9"/>
      <color indexed="9"/>
      <name val="Arial"/>
      <family val="2"/>
    </font>
    <font>
      <b/>
      <sz val="9"/>
      <name val="Arial"/>
      <family val="2"/>
    </font>
    <font>
      <b/>
      <sz val="8"/>
      <color indexed="9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color indexed="13"/>
      <name val="Arial"/>
      <family val="2"/>
    </font>
    <font>
      <b/>
      <sz val="10"/>
      <color theme="1"/>
      <name val="Arial"/>
      <family val="2"/>
    </font>
    <font>
      <b/>
      <sz val="10"/>
      <color rgb="FFC00000"/>
      <name val="Arial"/>
      <family val="2"/>
    </font>
    <font>
      <b/>
      <sz val="12"/>
      <color rgb="FFC00000"/>
      <name val="Arial"/>
      <family val="2"/>
    </font>
    <font>
      <b/>
      <sz val="12"/>
      <name val="Calibri"/>
      <family val="2"/>
      <scheme val="minor"/>
    </font>
    <font>
      <sz val="10"/>
      <color rgb="FFC00000"/>
      <name val="Arial"/>
      <family val="2"/>
    </font>
    <font>
      <b/>
      <sz val="10"/>
      <color theme="0" tint="-0.499984740745262"/>
      <name val="Arial"/>
      <family val="2"/>
    </font>
    <font>
      <sz val="10"/>
      <name val="Helvetica Neue"/>
    </font>
    <font>
      <sz val="9"/>
      <name val="Helvetica Neue Light"/>
    </font>
    <font>
      <b/>
      <sz val="9"/>
      <name val="Helvetica Neue Light"/>
    </font>
    <font>
      <sz val="8"/>
      <name val="Helvetica Neue Light"/>
    </font>
    <font>
      <b/>
      <sz val="8"/>
      <name val="Helvetica Neue Light"/>
    </font>
    <font>
      <i/>
      <sz val="8"/>
      <name val="Helvetica Neue Light"/>
    </font>
    <font>
      <b/>
      <sz val="10"/>
      <name val="Helvetica Neue Light"/>
    </font>
    <font>
      <sz val="9"/>
      <color theme="0"/>
      <name val="Helvetica Neue Light"/>
    </font>
    <font>
      <sz val="12"/>
      <color theme="7" tint="-0.499984740745262"/>
      <name val="Helvetica Neue"/>
    </font>
    <font>
      <b/>
      <u/>
      <sz val="9"/>
      <color theme="7" tint="-0.499984740745262"/>
      <name val="Helvetica Neue Light"/>
    </font>
    <font>
      <u/>
      <sz val="9"/>
      <color theme="7" tint="-0.499984740745262"/>
      <name val="Helvetica Neue Light"/>
    </font>
    <font>
      <b/>
      <sz val="12"/>
      <color theme="7" tint="-0.499984740745262"/>
      <name val="Helvetica Neue"/>
    </font>
    <font>
      <sz val="12"/>
      <color indexed="9"/>
      <name val="Helvetica Neue Light"/>
    </font>
    <font>
      <sz val="12"/>
      <name val="Helvetica Neue Light"/>
    </font>
    <font>
      <i/>
      <sz val="12"/>
      <name val="Helvetica Neue Light"/>
    </font>
    <font>
      <sz val="12"/>
      <color indexed="8"/>
      <name val="Helvetica Neue Light"/>
    </font>
    <font>
      <b/>
      <sz val="12"/>
      <name val="Helvetica Neue"/>
    </font>
    <font>
      <sz val="11"/>
      <color theme="0"/>
      <name val="Helvetica Neue"/>
    </font>
    <font>
      <b/>
      <i/>
      <sz val="12"/>
      <name val="Helvetica Neue Light"/>
    </font>
    <font>
      <b/>
      <i/>
      <sz val="12"/>
      <name val="Helvetica Neue"/>
    </font>
    <font>
      <b/>
      <sz val="12"/>
      <color indexed="8"/>
      <name val="Helvetica Neue"/>
    </font>
    <font>
      <sz val="8"/>
      <name val="HelveticaNeue"/>
    </font>
    <font>
      <u/>
      <sz val="10"/>
      <color indexed="12"/>
      <name val="HelveticaNeue"/>
    </font>
    <font>
      <b/>
      <sz val="12"/>
      <color indexed="9"/>
      <name val="HelveticaNeue"/>
    </font>
    <font>
      <sz val="12"/>
      <color indexed="9"/>
      <name val="HelveticaNeue"/>
    </font>
    <font>
      <b/>
      <sz val="12"/>
      <color indexed="13"/>
      <name val="HelveticaNeue"/>
    </font>
    <font>
      <sz val="12"/>
      <color indexed="13"/>
      <name val="HelveticaNeue"/>
    </font>
    <font>
      <sz val="10"/>
      <name val="HelveticaNeue"/>
    </font>
    <font>
      <b/>
      <sz val="10"/>
      <name val="HelveticaNeue"/>
    </font>
    <font>
      <sz val="9"/>
      <name val="HelveticaNeue"/>
    </font>
    <font>
      <sz val="12"/>
      <name val="HelveticaNeue"/>
    </font>
    <font>
      <b/>
      <sz val="12"/>
      <name val="HelveticaNeue"/>
    </font>
    <font>
      <b/>
      <sz val="10"/>
      <color indexed="10"/>
      <name val="HelveticaNeue"/>
    </font>
    <font>
      <sz val="14"/>
      <name val="HelveticaNeue"/>
    </font>
  </fonts>
  <fills count="3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4EBF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4F5D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ECF4F8"/>
        <bgColor indexed="64"/>
      </patternFill>
    </fill>
  </fills>
  <borders count="102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9"/>
      </right>
      <top/>
      <bottom/>
      <diagonal/>
    </border>
    <border>
      <left/>
      <right style="thin">
        <color indexed="62"/>
      </right>
      <top/>
      <bottom/>
      <diagonal/>
    </border>
    <border>
      <left/>
      <right style="thin">
        <color indexed="9"/>
      </right>
      <top/>
      <bottom style="thin">
        <color indexed="60"/>
      </bottom>
      <diagonal/>
    </border>
    <border>
      <left style="thin">
        <color indexed="9"/>
      </left>
      <right style="thin">
        <color indexed="9"/>
      </right>
      <top/>
      <bottom style="thin">
        <color indexed="60"/>
      </bottom>
      <diagonal/>
    </border>
    <border>
      <left style="thin">
        <color indexed="9"/>
      </left>
      <right style="thin">
        <color indexed="60"/>
      </right>
      <top/>
      <bottom style="thin">
        <color indexed="60"/>
      </bottom>
      <diagonal/>
    </border>
    <border>
      <left/>
      <right style="thin">
        <color indexed="60"/>
      </right>
      <top/>
      <bottom style="thin">
        <color indexed="9"/>
      </bottom>
      <diagonal/>
    </border>
    <border>
      <left style="thin">
        <color indexed="60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60"/>
      </right>
      <top/>
      <bottom/>
      <diagonal/>
    </border>
    <border>
      <left style="thin">
        <color indexed="60"/>
      </left>
      <right style="thin">
        <color indexed="9"/>
      </right>
      <top style="thin">
        <color indexed="31"/>
      </top>
      <bottom style="thin">
        <color indexed="60"/>
      </bottom>
      <diagonal/>
    </border>
    <border>
      <left/>
      <right/>
      <top style="thin">
        <color indexed="51"/>
      </top>
      <bottom style="thin">
        <color indexed="60"/>
      </bottom>
      <diagonal/>
    </border>
    <border>
      <left style="thin">
        <color indexed="9"/>
      </left>
      <right style="thin">
        <color indexed="60"/>
      </right>
      <top style="thin">
        <color indexed="21"/>
      </top>
      <bottom style="thin">
        <color indexed="60"/>
      </bottom>
      <diagonal/>
    </border>
    <border>
      <left style="thin">
        <color indexed="9"/>
      </left>
      <right style="thin">
        <color indexed="9"/>
      </right>
      <top style="thin">
        <color indexed="60"/>
      </top>
      <bottom style="thin">
        <color indexed="60"/>
      </bottom>
      <diagonal/>
    </border>
    <border>
      <left/>
      <right style="thin">
        <color auto="1"/>
      </right>
      <top style="thin">
        <color indexed="9"/>
      </top>
      <bottom/>
      <diagonal/>
    </border>
    <border>
      <left style="thin">
        <color auto="1"/>
      </left>
      <right style="thin">
        <color auto="1"/>
      </right>
      <top style="thin">
        <color indexed="9"/>
      </top>
      <bottom style="thin">
        <color indexed="9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9"/>
      </left>
      <right/>
      <top/>
      <bottom style="thin">
        <color indexed="60"/>
      </bottom>
      <diagonal/>
    </border>
    <border>
      <left/>
      <right/>
      <top style="thin">
        <color indexed="60"/>
      </top>
      <bottom style="thin">
        <color rgb="FFE4EBF4"/>
      </bottom>
      <diagonal/>
    </border>
    <border>
      <left/>
      <right/>
      <top style="thin">
        <color rgb="FFE4EBF4"/>
      </top>
      <bottom style="thin">
        <color rgb="FFE4EBF4"/>
      </bottom>
      <diagonal/>
    </border>
    <border>
      <left/>
      <right/>
      <top style="thin">
        <color rgb="FFE4EBF4"/>
      </top>
      <bottom/>
      <diagonal/>
    </border>
    <border>
      <left/>
      <right/>
      <top style="thin">
        <color indexed="9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thin">
        <color indexed="54"/>
      </top>
      <bottom/>
      <diagonal/>
    </border>
    <border>
      <left style="thin">
        <color auto="1"/>
      </left>
      <right/>
      <top style="thin">
        <color indexed="9"/>
      </top>
      <bottom/>
      <diagonal/>
    </border>
    <border>
      <left style="thin">
        <color auto="1"/>
      </left>
      <right/>
      <top/>
      <bottom style="thin">
        <color indexed="9"/>
      </bottom>
      <diagonal/>
    </border>
    <border>
      <left style="thin">
        <color auto="1"/>
      </left>
      <right/>
      <top style="thin">
        <color indexed="9"/>
      </top>
      <bottom style="thin">
        <color indexed="5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auto="1"/>
      </left>
      <right style="double">
        <color indexed="9"/>
      </right>
      <top style="thin">
        <color theme="0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auto="1"/>
      </left>
      <right/>
      <top style="thin">
        <color theme="0"/>
      </top>
      <bottom style="thin">
        <color indexed="9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auto="1"/>
      </bottom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/>
      <diagonal/>
    </border>
    <border>
      <left/>
      <right style="medium">
        <color theme="0" tint="-0.249977111117893"/>
      </right>
      <top/>
      <bottom/>
      <diagonal/>
    </border>
    <border>
      <left style="thin">
        <color theme="0" tint="-4.9989318521683403E-2"/>
      </left>
      <right style="medium">
        <color theme="0" tint="-0.249977111117893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medium">
        <color theme="0" tint="-0.249977111117893"/>
      </right>
      <top style="thin">
        <color theme="0" tint="-4.9989318521683403E-2"/>
      </top>
      <bottom style="thin">
        <color auto="1"/>
      </bottom>
      <diagonal/>
    </border>
    <border>
      <left style="thin">
        <color theme="0" tint="-4.9989318521683403E-2"/>
      </left>
      <right style="medium">
        <color theme="0" tint="-0.249977111117893"/>
      </right>
      <top/>
      <bottom style="thin">
        <color theme="0" tint="-4.9989318521683403E-2"/>
      </bottom>
      <diagonal/>
    </border>
    <border>
      <left/>
      <right/>
      <top style="thin">
        <color theme="0"/>
      </top>
      <bottom/>
      <diagonal/>
    </border>
    <border>
      <left style="double">
        <color indexed="9"/>
      </left>
      <right style="double">
        <color theme="0"/>
      </right>
      <top style="thin">
        <color theme="0"/>
      </top>
      <bottom/>
      <diagonal/>
    </border>
    <border>
      <left/>
      <right style="medium">
        <color theme="0" tint="-0.249977111117893"/>
      </right>
      <top style="thin">
        <color theme="0"/>
      </top>
      <bottom/>
      <diagonal/>
    </border>
    <border>
      <left style="medium">
        <color theme="0" tint="-0.249977111117893"/>
      </left>
      <right style="medium">
        <color theme="0"/>
      </right>
      <top style="thin">
        <color theme="0"/>
      </top>
      <bottom/>
      <diagonal/>
    </border>
    <border>
      <left style="medium">
        <color theme="0"/>
      </left>
      <right style="medium">
        <color theme="0"/>
      </right>
      <top style="thin">
        <color theme="0"/>
      </top>
      <bottom/>
      <diagonal/>
    </border>
    <border>
      <left/>
      <right/>
      <top style="thin">
        <color auto="1"/>
      </top>
      <bottom style="thin">
        <color theme="0" tint="-4.9989318521683403E-2"/>
      </bottom>
      <diagonal/>
    </border>
    <border>
      <left/>
      <right style="medium">
        <color theme="0" tint="-0.249977111117893"/>
      </right>
      <top style="thin">
        <color theme="0"/>
      </top>
      <bottom style="thin">
        <color indexed="9"/>
      </bottom>
      <diagonal/>
    </border>
    <border>
      <left/>
      <right style="medium">
        <color theme="0" tint="-0.249977111117893"/>
      </right>
      <top style="thin">
        <color indexed="9"/>
      </top>
      <bottom style="thin">
        <color indexed="54"/>
      </bottom>
      <diagonal/>
    </border>
    <border>
      <left/>
      <right style="medium">
        <color theme="0" tint="-0.249977111117893"/>
      </right>
      <top style="thin">
        <color indexed="54"/>
      </top>
      <bottom/>
      <diagonal/>
    </border>
    <border>
      <left/>
      <right style="medium">
        <color theme="0" tint="-0.249977111117893"/>
      </right>
      <top/>
      <bottom style="thin">
        <color indexed="9"/>
      </bottom>
      <diagonal/>
    </border>
    <border>
      <left/>
      <right style="medium">
        <color theme="0" tint="-0.249977111117893"/>
      </right>
      <top style="thin">
        <color indexed="9"/>
      </top>
      <bottom style="thin">
        <color auto="1"/>
      </bottom>
      <diagonal/>
    </border>
    <border>
      <left/>
      <right style="medium">
        <color theme="0" tint="-0.249977111117893"/>
      </right>
      <top style="thin">
        <color theme="0"/>
      </top>
      <bottom style="thin">
        <color auto="1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auto="1"/>
      </left>
      <right style="thin">
        <color theme="0"/>
      </right>
      <top style="thin">
        <color indexed="9"/>
      </top>
      <bottom/>
      <diagonal/>
    </border>
    <border>
      <left style="thin">
        <color auto="1"/>
      </left>
      <right style="thin">
        <color theme="0"/>
      </right>
      <top style="thin">
        <color indexed="54"/>
      </top>
      <bottom/>
      <diagonal/>
    </border>
    <border>
      <left style="thin">
        <color auto="1"/>
      </left>
      <right style="thin">
        <color theme="0"/>
      </right>
      <top/>
      <bottom style="thin">
        <color indexed="9"/>
      </bottom>
      <diagonal/>
    </border>
    <border>
      <left style="thin">
        <color auto="1"/>
      </left>
      <right style="thin">
        <color theme="0"/>
      </right>
      <top style="thin">
        <color indexed="9"/>
      </top>
      <bottom style="thin">
        <color auto="1"/>
      </bottom>
      <diagonal/>
    </border>
    <border>
      <left style="thin">
        <color auto="1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auto="1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/>
      <top style="thin">
        <color indexed="54"/>
      </top>
      <bottom/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 style="thin">
        <color indexed="54"/>
      </top>
      <bottom/>
      <diagonal/>
    </border>
    <border>
      <left style="thin">
        <color theme="0"/>
      </left>
      <right style="thin">
        <color theme="0"/>
      </right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 style="thin">
        <color auto="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 tint="-0.249977111117893"/>
      </right>
      <top style="thin">
        <color theme="0"/>
      </top>
      <bottom/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 style="thin">
        <color theme="0"/>
      </top>
      <bottom style="thin">
        <color indexed="9"/>
      </bottom>
      <diagonal/>
    </border>
    <border>
      <left/>
      <right style="thin">
        <color theme="0" tint="-0.249977111117893"/>
      </right>
      <top style="thin">
        <color indexed="9"/>
      </top>
      <bottom style="thin">
        <color indexed="54"/>
      </bottom>
      <diagonal/>
    </border>
    <border>
      <left/>
      <right style="thin">
        <color theme="0" tint="-0.249977111117893"/>
      </right>
      <top style="thin">
        <color indexed="54"/>
      </top>
      <bottom/>
      <diagonal/>
    </border>
    <border>
      <left/>
      <right style="thin">
        <color theme="0" tint="-0.249977111117893"/>
      </right>
      <top/>
      <bottom style="thin">
        <color indexed="9"/>
      </bottom>
      <diagonal/>
    </border>
    <border>
      <left/>
      <right style="thin">
        <color theme="0" tint="-0.249977111117893"/>
      </right>
      <top style="thin">
        <color indexed="9"/>
      </top>
      <bottom style="thin">
        <color auto="1"/>
      </bottom>
      <diagonal/>
    </border>
    <border>
      <left/>
      <right style="thin">
        <color theme="0" tint="-0.249977111117893"/>
      </right>
      <top style="thin">
        <color theme="0"/>
      </top>
      <bottom style="thin">
        <color auto="1"/>
      </bottom>
      <diagonal/>
    </border>
    <border>
      <left/>
      <right style="thin">
        <color theme="0" tint="-0.249977111117893"/>
      </right>
      <top style="thin">
        <color auto="1"/>
      </top>
      <bottom/>
      <diagonal/>
    </border>
    <border>
      <left style="thin">
        <color theme="0" tint="-4.9989318521683403E-2"/>
      </left>
      <right style="thin">
        <color theme="0" tint="-0.249977111117893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0.249977111117893"/>
      </right>
      <top style="thin">
        <color theme="0" tint="-4.9989318521683403E-2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0.249977111117893"/>
      </right>
      <top/>
      <bottom style="thin">
        <color theme="0" tint="-4.9989318521683403E-2"/>
      </bottom>
      <diagonal/>
    </border>
    <border>
      <left style="thin">
        <color theme="6" tint="0.39997558519241921"/>
      </left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 style="thin">
        <color theme="6" tint="0.39997558519241921"/>
      </left>
      <right/>
      <top style="thin">
        <color theme="6" tint="0.39997558519241921"/>
      </top>
      <bottom style="thin">
        <color theme="6" tint="0.39997558519241921"/>
      </bottom>
      <diagonal/>
    </border>
    <border>
      <left/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 style="thin">
        <color theme="4" tint="0.79998168889431442"/>
      </left>
      <right/>
      <top style="thin">
        <color theme="4" tint="0.79998168889431442"/>
      </top>
      <bottom style="thin">
        <color theme="4" tint="0.79998168889431442"/>
      </bottom>
      <diagonal/>
    </border>
    <border>
      <left/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</borders>
  <cellStyleXfs count="5">
    <xf numFmtId="0" fontId="0" fillId="0" borderId="0"/>
    <xf numFmtId="0" fontId="2" fillId="0" borderId="0" applyNumberFormat="0">
      <alignment horizontal="left"/>
    </xf>
    <xf numFmtId="0" fontId="1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</cellStyleXfs>
  <cellXfs count="223">
    <xf numFmtId="0" fontId="0" fillId="0" borderId="0" xfId="0"/>
    <xf numFmtId="0" fontId="0" fillId="6" borderId="0" xfId="0" applyFill="1"/>
    <xf numFmtId="0" fontId="0" fillId="0" borderId="0" xfId="0"/>
    <xf numFmtId="0" fontId="4" fillId="2" borderId="9" xfId="0" applyFont="1" applyFill="1" applyBorder="1" applyAlignment="1">
      <alignment horizontal="center" vertical="center" wrapText="1"/>
    </xf>
    <xf numFmtId="0" fontId="4" fillId="7" borderId="0" xfId="0" applyFont="1" applyFill="1" applyBorder="1" applyAlignment="1">
      <alignment horizontal="center" vertical="center" wrapText="1"/>
    </xf>
    <xf numFmtId="0" fontId="7" fillId="8" borderId="10" xfId="0" applyFont="1" applyFill="1" applyBorder="1" applyAlignment="1">
      <alignment horizontal="center" vertical="center" wrapText="1"/>
    </xf>
    <xf numFmtId="9" fontId="6" fillId="2" borderId="11" xfId="0" applyNumberFormat="1" applyFont="1" applyFill="1" applyBorder="1" applyAlignment="1">
      <alignment horizontal="center" vertical="center"/>
    </xf>
    <xf numFmtId="9" fontId="6" fillId="7" borderId="12" xfId="0" applyNumberFormat="1" applyFont="1" applyFill="1" applyBorder="1" applyAlignment="1">
      <alignment horizontal="center" vertical="center"/>
    </xf>
    <xf numFmtId="165" fontId="5" fillId="8" borderId="13" xfId="0" applyNumberFormat="1" applyFont="1" applyFill="1" applyBorder="1" applyAlignment="1">
      <alignment horizontal="center" vertical="center"/>
    </xf>
    <xf numFmtId="0" fontId="0" fillId="0" borderId="14" xfId="0" applyBorder="1"/>
    <xf numFmtId="0" fontId="0" fillId="5" borderId="15" xfId="0" applyFill="1" applyBorder="1"/>
    <xf numFmtId="0" fontId="4" fillId="5" borderId="16" xfId="0" applyFont="1" applyFill="1" applyBorder="1" applyAlignment="1">
      <alignment horizontal="left" vertical="center" wrapText="1" indent="1"/>
    </xf>
    <xf numFmtId="9" fontId="5" fillId="5" borderId="16" xfId="0" applyNumberFormat="1" applyFont="1" applyFill="1" applyBorder="1" applyAlignment="1">
      <alignment horizontal="center" vertical="center"/>
    </xf>
    <xf numFmtId="0" fontId="0" fillId="9" borderId="0" xfId="0" applyFill="1"/>
    <xf numFmtId="0" fontId="0" fillId="0" borderId="0" xfId="0"/>
    <xf numFmtId="0" fontId="3" fillId="3" borderId="0" xfId="0" applyFont="1" applyFill="1" applyAlignment="1">
      <alignment horizontal="left" vertical="center" indent="1"/>
    </xf>
    <xf numFmtId="0" fontId="0" fillId="13" borderId="8" xfId="0" applyFill="1" applyBorder="1"/>
    <xf numFmtId="0" fontId="9" fillId="11" borderId="5" xfId="0" applyFont="1" applyFill="1" applyBorder="1" applyAlignment="1">
      <alignment horizontal="left" vertical="center" wrapText="1" indent="1"/>
    </xf>
    <xf numFmtId="0" fontId="0" fillId="11" borderId="6" xfId="0" applyFill="1" applyBorder="1"/>
    <xf numFmtId="0" fontId="0" fillId="11" borderId="7" xfId="0" applyFill="1" applyBorder="1"/>
    <xf numFmtId="0" fontId="8" fillId="0" borderId="0" xfId="0" applyFont="1" applyAlignment="1">
      <alignment wrapText="1"/>
    </xf>
    <xf numFmtId="0" fontId="16" fillId="13" borderId="17" xfId="0" applyFont="1" applyFill="1" applyBorder="1" applyAlignment="1">
      <alignment horizontal="left" vertical="center" indent="1"/>
    </xf>
    <xf numFmtId="165" fontId="5" fillId="9" borderId="0" xfId="0" applyNumberFormat="1" applyFont="1" applyFill="1" applyBorder="1" applyAlignment="1">
      <alignment horizontal="center" vertical="center"/>
    </xf>
    <xf numFmtId="0" fontId="7" fillId="9" borderId="17" xfId="0" applyFont="1" applyFill="1" applyBorder="1" applyAlignment="1">
      <alignment horizontal="center" vertical="center" wrapText="1"/>
    </xf>
    <xf numFmtId="165" fontId="5" fillId="9" borderId="17" xfId="0" applyNumberFormat="1" applyFont="1" applyFill="1" applyBorder="1" applyAlignment="1">
      <alignment horizontal="center" vertical="center"/>
    </xf>
    <xf numFmtId="0" fontId="0" fillId="9" borderId="0" xfId="0" applyFill="1" applyBorder="1"/>
    <xf numFmtId="0" fontId="7" fillId="9" borderId="0" xfId="0" applyFont="1" applyFill="1" applyBorder="1" applyAlignment="1">
      <alignment horizontal="center" vertical="center" wrapText="1"/>
    </xf>
    <xf numFmtId="0" fontId="13" fillId="9" borderId="0" xfId="0" applyFont="1" applyFill="1" applyAlignment="1">
      <alignment horizontal="left" vertical="center" indent="1"/>
    </xf>
    <xf numFmtId="0" fontId="14" fillId="9" borderId="0" xfId="0" applyFont="1" applyFill="1" applyAlignment="1">
      <alignment horizontal="left" vertical="center" indent="1"/>
    </xf>
    <xf numFmtId="0" fontId="9" fillId="9" borderId="5" xfId="0" applyFont="1" applyFill="1" applyBorder="1" applyAlignment="1">
      <alignment horizontal="left" vertical="center" wrapText="1" indent="1"/>
    </xf>
    <xf numFmtId="0" fontId="0" fillId="9" borderId="6" xfId="0" applyFill="1" applyBorder="1"/>
    <xf numFmtId="0" fontId="17" fillId="9" borderId="6" xfId="0" applyFont="1" applyFill="1" applyBorder="1" applyAlignment="1">
      <alignment vertical="center"/>
    </xf>
    <xf numFmtId="9" fontId="5" fillId="6" borderId="0" xfId="0" applyNumberFormat="1" applyFont="1" applyFill="1" applyBorder="1" applyAlignment="1">
      <alignment horizontal="center" vertical="center"/>
    </xf>
    <xf numFmtId="0" fontId="0" fillId="9" borderId="18" xfId="0" applyFill="1" applyBorder="1"/>
    <xf numFmtId="0" fontId="0" fillId="9" borderId="19" xfId="0" applyFill="1" applyBorder="1"/>
    <xf numFmtId="0" fontId="18" fillId="12" borderId="20" xfId="0" applyFont="1" applyFill="1" applyBorder="1" applyAlignment="1">
      <alignment horizontal="left" vertical="center" indent="1"/>
    </xf>
    <xf numFmtId="0" fontId="18" fillId="12" borderId="21" xfId="0" applyFont="1" applyFill="1" applyBorder="1" applyAlignment="1">
      <alignment horizontal="left" vertical="center" indent="1"/>
    </xf>
    <xf numFmtId="10" fontId="18" fillId="12" borderId="21" xfId="0" applyNumberFormat="1" applyFont="1" applyFill="1" applyBorder="1" applyAlignment="1">
      <alignment horizontal="left" vertical="center" indent="1"/>
    </xf>
    <xf numFmtId="0" fontId="14" fillId="12" borderId="21" xfId="0" applyFont="1" applyFill="1" applyBorder="1" applyAlignment="1">
      <alignment horizontal="left" vertical="center" indent="1"/>
    </xf>
    <xf numFmtId="10" fontId="14" fillId="12" borderId="21" xfId="0" applyNumberFormat="1" applyFont="1" applyFill="1" applyBorder="1" applyAlignment="1">
      <alignment horizontal="left" vertical="center" indent="1"/>
    </xf>
    <xf numFmtId="0" fontId="14" fillId="12" borderId="22" xfId="0" applyFont="1" applyFill="1" applyBorder="1" applyAlignment="1">
      <alignment horizontal="left" vertical="center" indent="1"/>
    </xf>
    <xf numFmtId="10" fontId="14" fillId="12" borderId="22" xfId="0" applyNumberFormat="1" applyFont="1" applyFill="1" applyBorder="1" applyAlignment="1">
      <alignment horizontal="left" vertical="center" indent="1"/>
    </xf>
    <xf numFmtId="10" fontId="15" fillId="12" borderId="22" xfId="0" applyNumberFormat="1" applyFont="1" applyFill="1" applyBorder="1" applyAlignment="1">
      <alignment horizontal="left" vertical="center" indent="1"/>
    </xf>
    <xf numFmtId="0" fontId="0" fillId="0" borderId="0" xfId="0"/>
    <xf numFmtId="0" fontId="16" fillId="13" borderId="17" xfId="0" applyFont="1" applyFill="1" applyBorder="1" applyAlignment="1">
      <alignment horizontal="left" vertical="center" wrapText="1" indent="1"/>
    </xf>
    <xf numFmtId="0" fontId="20" fillId="0" borderId="0" xfId="0" applyFont="1" applyAlignment="1">
      <alignment horizontal="left" vertical="center" indent="1"/>
    </xf>
    <xf numFmtId="0" fontId="23" fillId="0" borderId="26" xfId="0" applyFont="1" applyBorder="1" applyAlignment="1">
      <alignment horizontal="left" vertical="center" wrapText="1" indent="1"/>
    </xf>
    <xf numFmtId="0" fontId="21" fillId="0" borderId="0" xfId="0" applyFont="1" applyFill="1" applyBorder="1" applyAlignment="1">
      <alignment horizontal="left" vertical="center" wrapText="1" indent="1"/>
    </xf>
    <xf numFmtId="165" fontId="23" fillId="0" borderId="0" xfId="0" applyNumberFormat="1" applyFont="1" applyFill="1" applyBorder="1" applyAlignment="1">
      <alignment horizontal="left" vertical="center" wrapText="1" indent="1"/>
    </xf>
    <xf numFmtId="0" fontId="20" fillId="0" borderId="0" xfId="0" applyFont="1" applyFill="1" applyAlignment="1">
      <alignment horizontal="left" vertical="center" indent="1"/>
    </xf>
    <xf numFmtId="0" fontId="20" fillId="0" borderId="0" xfId="0" applyFont="1" applyAlignment="1">
      <alignment horizontal="left" vertical="center" wrapText="1" indent="1"/>
    </xf>
    <xf numFmtId="0" fontId="22" fillId="0" borderId="0" xfId="0" applyFont="1" applyAlignment="1">
      <alignment horizontal="left" vertical="center" wrapText="1" indent="1"/>
    </xf>
    <xf numFmtId="2" fontId="28" fillId="14" borderId="0" xfId="3" applyNumberFormat="1" applyFont="1" applyFill="1" applyBorder="1" applyAlignment="1" applyProtection="1">
      <alignment horizontal="left" vertical="center" wrapText="1" indent="1"/>
    </xf>
    <xf numFmtId="0" fontId="29" fillId="14" borderId="0" xfId="3" applyFont="1" applyFill="1" applyBorder="1" applyAlignment="1" applyProtection="1">
      <alignment horizontal="left" vertical="center" wrapText="1" indent="1"/>
    </xf>
    <xf numFmtId="0" fontId="26" fillId="15" borderId="0" xfId="0" applyFont="1" applyFill="1" applyAlignment="1">
      <alignment horizontal="left" vertical="center" indent="1"/>
    </xf>
    <xf numFmtId="0" fontId="22" fillId="0" borderId="25" xfId="0" applyFont="1" applyBorder="1" applyAlignment="1">
      <alignment horizontal="left" vertical="center" wrapText="1" indent="1"/>
    </xf>
    <xf numFmtId="165" fontId="21" fillId="0" borderId="0" xfId="0" applyNumberFormat="1" applyFont="1" applyFill="1" applyBorder="1" applyAlignment="1">
      <alignment horizontal="left" vertical="center" wrapText="1" indent="1"/>
    </xf>
    <xf numFmtId="2" fontId="27" fillId="14" borderId="0" xfId="3" applyNumberFormat="1" applyFont="1" applyFill="1" applyBorder="1" applyAlignment="1" applyProtection="1">
      <alignment horizontal="left" vertical="center" wrapText="1" indent="1"/>
    </xf>
    <xf numFmtId="0" fontId="19" fillId="11" borderId="28" xfId="0" applyFont="1" applyFill="1" applyBorder="1" applyAlignment="1">
      <alignment horizontal="left" vertical="center" wrapText="1" indent="1"/>
    </xf>
    <xf numFmtId="0" fontId="19" fillId="11" borderId="27" xfId="0" applyFont="1" applyFill="1" applyBorder="1" applyAlignment="1">
      <alignment horizontal="left" vertical="center" wrapText="1" indent="1"/>
    </xf>
    <xf numFmtId="0" fontId="19" fillId="10" borderId="28" xfId="0" applyFont="1" applyFill="1" applyBorder="1" applyAlignment="1">
      <alignment horizontal="left" vertical="center" wrapText="1" indent="1"/>
    </xf>
    <xf numFmtId="0" fontId="19" fillId="11" borderId="29" xfId="0" applyFont="1" applyFill="1" applyBorder="1" applyAlignment="1">
      <alignment horizontal="left" vertical="center" wrapText="1" indent="1"/>
    </xf>
    <xf numFmtId="0" fontId="19" fillId="10" borderId="30" xfId="0" applyFont="1" applyFill="1" applyBorder="1" applyAlignment="1">
      <alignment horizontal="left" vertical="center" wrapText="1" indent="1"/>
    </xf>
    <xf numFmtId="0" fontId="21" fillId="22" borderId="0" xfId="0" applyFont="1" applyFill="1" applyBorder="1" applyAlignment="1">
      <alignment horizontal="left" vertical="center" wrapText="1" indent="1"/>
    </xf>
    <xf numFmtId="0" fontId="20" fillId="0" borderId="34" xfId="0" applyFont="1" applyBorder="1" applyAlignment="1">
      <alignment horizontal="left" vertical="center" wrapText="1" indent="1"/>
    </xf>
    <xf numFmtId="0" fontId="22" fillId="0" borderId="34" xfId="0" applyFont="1" applyBorder="1" applyAlignment="1">
      <alignment horizontal="left" vertical="center" wrapText="1" indent="1"/>
    </xf>
    <xf numFmtId="164" fontId="22" fillId="0" borderId="34" xfId="0" applyNumberFormat="1" applyFont="1" applyBorder="1" applyAlignment="1">
      <alignment horizontal="left" vertical="center" wrapText="1" indent="1"/>
    </xf>
    <xf numFmtId="0" fontId="23" fillId="0" borderId="34" xfId="0" applyFont="1" applyBorder="1" applyAlignment="1">
      <alignment horizontal="left" vertical="center" wrapText="1" indent="1"/>
    </xf>
    <xf numFmtId="164" fontId="22" fillId="0" borderId="34" xfId="0" applyNumberFormat="1" applyFont="1" applyBorder="1" applyAlignment="1">
      <alignment horizontal="left" vertical="center" indent="1"/>
    </xf>
    <xf numFmtId="0" fontId="20" fillId="23" borderId="34" xfId="0" applyFont="1" applyFill="1" applyBorder="1" applyAlignment="1">
      <alignment horizontal="left" vertical="center" wrapText="1" indent="1"/>
    </xf>
    <xf numFmtId="0" fontId="31" fillId="16" borderId="35" xfId="0" applyFont="1" applyFill="1" applyBorder="1" applyAlignment="1">
      <alignment horizontal="left" vertical="center" wrapText="1" indent="1"/>
    </xf>
    <xf numFmtId="0" fontId="23" fillId="0" borderId="32" xfId="0" applyFont="1" applyBorder="1" applyAlignment="1">
      <alignment horizontal="left" vertical="center" wrapText="1" indent="1"/>
    </xf>
    <xf numFmtId="0" fontId="20" fillId="0" borderId="36" xfId="0" applyFont="1" applyBorder="1" applyAlignment="1">
      <alignment horizontal="left" vertical="center" wrapText="1" indent="1"/>
    </xf>
    <xf numFmtId="0" fontId="22" fillId="0" borderId="36" xfId="0" applyFont="1" applyBorder="1" applyAlignment="1">
      <alignment horizontal="left" vertical="center" wrapText="1" indent="1"/>
    </xf>
    <xf numFmtId="164" fontId="22" fillId="0" borderId="36" xfId="0" applyNumberFormat="1" applyFont="1" applyBorder="1" applyAlignment="1">
      <alignment horizontal="left" vertical="center" indent="1"/>
    </xf>
    <xf numFmtId="0" fontId="19" fillId="11" borderId="37" xfId="0" applyFont="1" applyFill="1" applyBorder="1" applyAlignment="1">
      <alignment horizontal="left" vertical="center" wrapText="1" indent="1"/>
    </xf>
    <xf numFmtId="0" fontId="20" fillId="23" borderId="38" xfId="0" applyFont="1" applyFill="1" applyBorder="1" applyAlignment="1">
      <alignment horizontal="left" vertical="center" wrapText="1" indent="1"/>
    </xf>
    <xf numFmtId="0" fontId="22" fillId="23" borderId="38" xfId="0" applyFont="1" applyFill="1" applyBorder="1" applyAlignment="1">
      <alignment horizontal="left" vertical="center" wrapText="1" indent="1"/>
    </xf>
    <xf numFmtId="164" fontId="22" fillId="23" borderId="38" xfId="0" applyNumberFormat="1" applyFont="1" applyFill="1" applyBorder="1" applyAlignment="1">
      <alignment horizontal="left" vertical="center" indent="1"/>
    </xf>
    <xf numFmtId="0" fontId="19" fillId="9" borderId="24" xfId="0" applyFont="1" applyFill="1" applyBorder="1" applyAlignment="1">
      <alignment horizontal="left" vertical="center" wrapText="1" indent="1"/>
    </xf>
    <xf numFmtId="0" fontId="21" fillId="9" borderId="31" xfId="0" applyFont="1" applyFill="1" applyBorder="1" applyAlignment="1">
      <alignment horizontal="left" vertical="center" wrapText="1" indent="1"/>
    </xf>
    <xf numFmtId="164" fontId="21" fillId="9" borderId="31" xfId="0" applyNumberFormat="1" applyFont="1" applyFill="1" applyBorder="1" applyAlignment="1">
      <alignment horizontal="left" vertical="center" wrapText="1" indent="1"/>
    </xf>
    <xf numFmtId="0" fontId="19" fillId="10" borderId="40" xfId="0" applyFont="1" applyFill="1" applyBorder="1" applyAlignment="1">
      <alignment horizontal="left" vertical="center" wrapText="1" indent="1"/>
    </xf>
    <xf numFmtId="165" fontId="36" fillId="27" borderId="39" xfId="0" applyNumberFormat="1" applyFont="1" applyFill="1" applyBorder="1" applyAlignment="1">
      <alignment horizontal="left" vertical="center" wrapText="1" indent="1"/>
    </xf>
    <xf numFmtId="165" fontId="36" fillId="24" borderId="39" xfId="0" applyNumberFormat="1" applyFont="1" applyFill="1" applyBorder="1" applyAlignment="1">
      <alignment horizontal="left" vertical="center" wrapText="1" indent="1"/>
    </xf>
    <xf numFmtId="165" fontId="36" fillId="25" borderId="39" xfId="0" applyNumberFormat="1" applyFont="1" applyFill="1" applyBorder="1" applyAlignment="1">
      <alignment horizontal="left" vertical="center" wrapText="1" indent="1"/>
    </xf>
    <xf numFmtId="165" fontId="36" fillId="28" borderId="41" xfId="0" applyNumberFormat="1" applyFont="1" applyFill="1" applyBorder="1" applyAlignment="1">
      <alignment horizontal="left" vertical="center" wrapText="1" indent="1"/>
    </xf>
    <xf numFmtId="165" fontId="36" fillId="26" borderId="41" xfId="0" applyNumberFormat="1" applyFont="1" applyFill="1" applyBorder="1" applyAlignment="1">
      <alignment horizontal="left" vertical="center" wrapText="1" indent="1"/>
    </xf>
    <xf numFmtId="165" fontId="36" fillId="29" borderId="41" xfId="0" applyNumberFormat="1" applyFont="1" applyFill="1" applyBorder="1" applyAlignment="1">
      <alignment horizontal="left" vertical="center" wrapText="1" indent="1"/>
    </xf>
    <xf numFmtId="165" fontId="36" fillId="27" borderId="42" xfId="0" applyNumberFormat="1" applyFont="1" applyFill="1" applyBorder="1" applyAlignment="1">
      <alignment horizontal="left" vertical="center" wrapText="1" indent="1"/>
    </xf>
    <xf numFmtId="165" fontId="36" fillId="24" borderId="42" xfId="0" applyNumberFormat="1" applyFont="1" applyFill="1" applyBorder="1" applyAlignment="1">
      <alignment horizontal="left" vertical="center" wrapText="1" indent="1"/>
    </xf>
    <xf numFmtId="165" fontId="36" fillId="25" borderId="42" xfId="0" applyNumberFormat="1" applyFont="1" applyFill="1" applyBorder="1" applyAlignment="1">
      <alignment horizontal="left" vertical="center" wrapText="1" indent="1"/>
    </xf>
    <xf numFmtId="0" fontId="36" fillId="30" borderId="39" xfId="0" applyFont="1" applyFill="1" applyBorder="1" applyAlignment="1">
      <alignment horizontal="left" vertical="center" wrapText="1" indent="1"/>
    </xf>
    <xf numFmtId="0" fontId="36" fillId="15" borderId="41" xfId="0" applyFont="1" applyFill="1" applyBorder="1" applyAlignment="1">
      <alignment horizontal="left" vertical="center" wrapText="1" indent="1"/>
    </xf>
    <xf numFmtId="0" fontId="36" fillId="30" borderId="42" xfId="0" applyFont="1" applyFill="1" applyBorder="1" applyAlignment="1">
      <alignment horizontal="left" vertical="center" wrapText="1" indent="1"/>
    </xf>
    <xf numFmtId="0" fontId="22" fillId="23" borderId="43" xfId="0" applyFont="1" applyFill="1" applyBorder="1" applyAlignment="1">
      <alignment horizontal="left" vertical="center" wrapText="1" indent="1"/>
    </xf>
    <xf numFmtId="0" fontId="22" fillId="0" borderId="44" xfId="0" applyFont="1" applyBorder="1" applyAlignment="1">
      <alignment horizontal="left" vertical="center" wrapText="1" indent="1"/>
    </xf>
    <xf numFmtId="0" fontId="20" fillId="23" borderId="44" xfId="0" applyFont="1" applyFill="1" applyBorder="1" applyAlignment="1">
      <alignment horizontal="left" vertical="center" wrapText="1" indent="1"/>
    </xf>
    <xf numFmtId="0" fontId="22" fillId="0" borderId="45" xfId="0" applyFont="1" applyBorder="1" applyAlignment="1">
      <alignment horizontal="left" vertical="center" wrapText="1" indent="1"/>
    </xf>
    <xf numFmtId="165" fontId="36" fillId="24" borderId="46" xfId="0" applyNumberFormat="1" applyFont="1" applyFill="1" applyBorder="1" applyAlignment="1">
      <alignment horizontal="left" vertical="center" wrapText="1" indent="1"/>
    </xf>
    <xf numFmtId="165" fontId="36" fillId="26" borderId="47" xfId="0" applyNumberFormat="1" applyFont="1" applyFill="1" applyBorder="1" applyAlignment="1">
      <alignment horizontal="left" vertical="center" wrapText="1" indent="1"/>
    </xf>
    <xf numFmtId="165" fontId="36" fillId="24" borderId="48" xfId="0" applyNumberFormat="1" applyFont="1" applyFill="1" applyBorder="1" applyAlignment="1">
      <alignment horizontal="left" vertical="center" wrapText="1" indent="1"/>
    </xf>
    <xf numFmtId="0" fontId="22" fillId="23" borderId="49" xfId="0" applyFont="1" applyFill="1" applyBorder="1" applyAlignment="1">
      <alignment horizontal="left" vertical="center" wrapText="1" indent="1"/>
    </xf>
    <xf numFmtId="0" fontId="22" fillId="0" borderId="49" xfId="0" applyFont="1" applyBorder="1" applyAlignment="1">
      <alignment horizontal="left" vertical="center" wrapText="1" indent="1"/>
    </xf>
    <xf numFmtId="0" fontId="20" fillId="23" borderId="49" xfId="0" applyFont="1" applyFill="1" applyBorder="1" applyAlignment="1">
      <alignment horizontal="left" vertical="center" wrapText="1" indent="1"/>
    </xf>
    <xf numFmtId="0" fontId="22" fillId="0" borderId="50" xfId="0" applyFont="1" applyBorder="1" applyAlignment="1">
      <alignment horizontal="left" vertical="center" wrapText="1" indent="1"/>
    </xf>
    <xf numFmtId="0" fontId="21" fillId="22" borderId="51" xfId="0" applyFont="1" applyFill="1" applyBorder="1" applyAlignment="1">
      <alignment horizontal="left" vertical="center" wrapText="1" indent="1"/>
    </xf>
    <xf numFmtId="0" fontId="36" fillId="27" borderId="52" xfId="0" applyFont="1" applyFill="1" applyBorder="1" applyAlignment="1">
      <alignment horizontal="left" vertical="center" wrapText="1" indent="1"/>
    </xf>
    <xf numFmtId="165" fontId="36" fillId="28" borderId="53" xfId="0" applyNumberFormat="1" applyFont="1" applyFill="1" applyBorder="1" applyAlignment="1">
      <alignment horizontal="left" vertical="center" wrapText="1" indent="1"/>
    </xf>
    <xf numFmtId="165" fontId="36" fillId="27" borderId="54" xfId="0" applyNumberFormat="1" applyFont="1" applyFill="1" applyBorder="1" applyAlignment="1">
      <alignment horizontal="left" vertical="center" wrapText="1" indent="1"/>
    </xf>
    <xf numFmtId="165" fontId="36" fillId="25" borderId="46" xfId="0" applyNumberFormat="1" applyFont="1" applyFill="1" applyBorder="1" applyAlignment="1">
      <alignment horizontal="left" vertical="center" wrapText="1" indent="1"/>
    </xf>
    <xf numFmtId="165" fontId="36" fillId="29" borderId="47" xfId="0" applyNumberFormat="1" applyFont="1" applyFill="1" applyBorder="1" applyAlignment="1">
      <alignment horizontal="left" vertical="center" wrapText="1" indent="1"/>
    </xf>
    <xf numFmtId="165" fontId="36" fillId="25" borderId="48" xfId="0" applyNumberFormat="1" applyFont="1" applyFill="1" applyBorder="1" applyAlignment="1">
      <alignment horizontal="left" vertical="center" wrapText="1" indent="1"/>
    </xf>
    <xf numFmtId="164" fontId="22" fillId="23" borderId="49" xfId="0" applyNumberFormat="1" applyFont="1" applyFill="1" applyBorder="1" applyAlignment="1">
      <alignment horizontal="left" vertical="center" wrapText="1" indent="1"/>
    </xf>
    <xf numFmtId="164" fontId="22" fillId="0" borderId="49" xfId="0" applyNumberFormat="1" applyFont="1" applyBorder="1" applyAlignment="1">
      <alignment horizontal="left" vertical="center" wrapText="1" indent="1"/>
    </xf>
    <xf numFmtId="164" fontId="22" fillId="0" borderId="50" xfId="0" applyNumberFormat="1" applyFont="1" applyBorder="1" applyAlignment="1">
      <alignment horizontal="left" vertical="center" wrapText="1" indent="1"/>
    </xf>
    <xf numFmtId="0" fontId="36" fillId="24" borderId="52" xfId="0" applyFont="1" applyFill="1" applyBorder="1" applyAlignment="1">
      <alignment horizontal="left" vertical="center" wrapText="1" indent="1"/>
    </xf>
    <xf numFmtId="165" fontId="36" fillId="26" borderId="53" xfId="0" applyNumberFormat="1" applyFont="1" applyFill="1" applyBorder="1" applyAlignment="1">
      <alignment horizontal="left" vertical="center" wrapText="1" indent="1"/>
    </xf>
    <xf numFmtId="165" fontId="36" fillId="24" borderId="54" xfId="0" applyNumberFormat="1" applyFont="1" applyFill="1" applyBorder="1" applyAlignment="1">
      <alignment horizontal="left" vertical="center" wrapText="1" indent="1"/>
    </xf>
    <xf numFmtId="0" fontId="34" fillId="18" borderId="57" xfId="0" applyFont="1" applyFill="1" applyBorder="1" applyAlignment="1">
      <alignment horizontal="left" vertical="center" wrapText="1" indent="1"/>
    </xf>
    <xf numFmtId="0" fontId="34" fillId="18" borderId="59" xfId="0" applyFont="1" applyFill="1" applyBorder="1" applyAlignment="1">
      <alignment horizontal="left" vertical="center" wrapText="1" indent="1"/>
    </xf>
    <xf numFmtId="0" fontId="32" fillId="21" borderId="58" xfId="0" applyFont="1" applyFill="1" applyBorder="1" applyAlignment="1">
      <alignment horizontal="left" vertical="center" wrapText="1" indent="1"/>
    </xf>
    <xf numFmtId="0" fontId="21" fillId="9" borderId="60" xfId="0" applyFont="1" applyFill="1" applyBorder="1" applyAlignment="1">
      <alignment horizontal="left" vertical="center" wrapText="1" indent="1"/>
    </xf>
    <xf numFmtId="164" fontId="21" fillId="9" borderId="60" xfId="0" applyNumberFormat="1" applyFont="1" applyFill="1" applyBorder="1" applyAlignment="1">
      <alignment horizontal="left" vertical="center" wrapText="1" indent="1"/>
    </xf>
    <xf numFmtId="0" fontId="21" fillId="17" borderId="61" xfId="0" applyFont="1" applyFill="1" applyBorder="1" applyAlignment="1">
      <alignment horizontal="left" vertical="center" wrapText="1" indent="1"/>
    </xf>
    <xf numFmtId="0" fontId="21" fillId="12" borderId="62" xfId="0" applyFont="1" applyFill="1" applyBorder="1" applyAlignment="1">
      <alignment horizontal="left" vertical="center" wrapText="1" indent="1"/>
    </xf>
    <xf numFmtId="164" fontId="21" fillId="17" borderId="63" xfId="0" applyNumberFormat="1" applyFont="1" applyFill="1" applyBorder="1" applyAlignment="1">
      <alignment horizontal="left" vertical="center" wrapText="1" indent="1"/>
    </xf>
    <xf numFmtId="164" fontId="21" fillId="17" borderId="64" xfId="0" applyNumberFormat="1" applyFont="1" applyFill="1" applyBorder="1" applyAlignment="1">
      <alignment horizontal="left" vertical="center" wrapText="1" indent="1"/>
    </xf>
    <xf numFmtId="164" fontId="21" fillId="12" borderId="65" xfId="0" applyNumberFormat="1" applyFont="1" applyFill="1" applyBorder="1" applyAlignment="1">
      <alignment horizontal="left" vertical="center" wrapText="1" indent="1"/>
    </xf>
    <xf numFmtId="0" fontId="21" fillId="17" borderId="51" xfId="0" applyFont="1" applyFill="1" applyBorder="1" applyAlignment="1">
      <alignment horizontal="left" vertical="center" wrapText="1" indent="1"/>
    </xf>
    <xf numFmtId="164" fontId="21" fillId="12" borderId="66" xfId="0" applyNumberFormat="1" applyFont="1" applyFill="1" applyBorder="1" applyAlignment="1">
      <alignment horizontal="left" vertical="center" wrapText="1" indent="1"/>
    </xf>
    <xf numFmtId="0" fontId="21" fillId="17" borderId="68" xfId="0" applyFont="1" applyFill="1" applyBorder="1" applyAlignment="1">
      <alignment horizontal="left" vertical="center" wrapText="1" indent="1"/>
    </xf>
    <xf numFmtId="165" fontId="21" fillId="12" borderId="69" xfId="0" applyNumberFormat="1" applyFont="1" applyFill="1" applyBorder="1" applyAlignment="1">
      <alignment horizontal="left" vertical="center" wrapText="1" indent="1"/>
    </xf>
    <xf numFmtId="165" fontId="21" fillId="17" borderId="70" xfId="0" applyNumberFormat="1" applyFont="1" applyFill="1" applyBorder="1" applyAlignment="1">
      <alignment horizontal="left" vertical="center" wrapText="1" indent="1"/>
    </xf>
    <xf numFmtId="165" fontId="20" fillId="17" borderId="71" xfId="0" applyNumberFormat="1" applyFont="1" applyFill="1" applyBorder="1" applyAlignment="1">
      <alignment horizontal="left" vertical="center" wrapText="1" indent="1"/>
    </xf>
    <xf numFmtId="0" fontId="20" fillId="12" borderId="72" xfId="0" applyNumberFormat="1" applyFont="1" applyFill="1" applyBorder="1" applyAlignment="1">
      <alignment horizontal="left" vertical="center" wrapText="1" indent="1"/>
    </xf>
    <xf numFmtId="0" fontId="21" fillId="17" borderId="73" xfId="0" applyNumberFormat="1" applyFont="1" applyFill="1" applyBorder="1" applyAlignment="1">
      <alignment horizontal="left" vertical="center" wrapText="1" indent="1"/>
    </xf>
    <xf numFmtId="0" fontId="21" fillId="12" borderId="67" xfId="0" applyFont="1" applyFill="1" applyBorder="1" applyAlignment="1">
      <alignment horizontal="left" vertical="center" wrapText="1" indent="1"/>
    </xf>
    <xf numFmtId="0" fontId="21" fillId="18" borderId="75" xfId="0" applyFont="1" applyFill="1" applyBorder="1" applyAlignment="1">
      <alignment horizontal="left" vertical="center" wrapText="1" indent="1"/>
    </xf>
    <xf numFmtId="165" fontId="21" fillId="19" borderId="23" xfId="0" applyNumberFormat="1" applyFont="1" applyFill="1" applyBorder="1" applyAlignment="1">
      <alignment horizontal="left" vertical="center" wrapText="1" indent="1"/>
    </xf>
    <xf numFmtId="165" fontId="21" fillId="18" borderId="76" xfId="0" applyNumberFormat="1" applyFont="1" applyFill="1" applyBorder="1" applyAlignment="1">
      <alignment horizontal="left" vertical="center" wrapText="1" indent="1"/>
    </xf>
    <xf numFmtId="165" fontId="20" fillId="18" borderId="77" xfId="0" applyNumberFormat="1" applyFont="1" applyFill="1" applyBorder="1" applyAlignment="1">
      <alignment horizontal="left" vertical="center" wrapText="1" indent="1"/>
    </xf>
    <xf numFmtId="165" fontId="21" fillId="19" borderId="78" xfId="0" applyNumberFormat="1" applyFont="1" applyFill="1" applyBorder="1" applyAlignment="1">
      <alignment horizontal="left" vertical="center" wrapText="1" indent="1"/>
    </xf>
    <xf numFmtId="0" fontId="21" fillId="18" borderId="0" xfId="0" applyNumberFormat="1" applyFont="1" applyFill="1" applyBorder="1" applyAlignment="1">
      <alignment horizontal="left" vertical="center" wrapText="1" indent="1"/>
    </xf>
    <xf numFmtId="165" fontId="21" fillId="19" borderId="33" xfId="0" applyNumberFormat="1" applyFont="1" applyFill="1" applyBorder="1" applyAlignment="1">
      <alignment horizontal="left" vertical="center" wrapText="1" indent="1"/>
    </xf>
    <xf numFmtId="0" fontId="21" fillId="18" borderId="61" xfId="0" applyFont="1" applyFill="1" applyBorder="1" applyAlignment="1">
      <alignment horizontal="left" vertical="center" wrapText="1" indent="1"/>
    </xf>
    <xf numFmtId="0" fontId="21" fillId="19" borderId="62" xfId="0" applyFont="1" applyFill="1" applyBorder="1" applyAlignment="1">
      <alignment horizontal="left" vertical="center" wrapText="1" indent="1"/>
    </xf>
    <xf numFmtId="164" fontId="21" fillId="18" borderId="63" xfId="0" applyNumberFormat="1" applyFont="1" applyFill="1" applyBorder="1" applyAlignment="1">
      <alignment horizontal="left" vertical="center" wrapText="1" indent="1"/>
    </xf>
    <xf numFmtId="164" fontId="21" fillId="18" borderId="64" xfId="0" applyNumberFormat="1" applyFont="1" applyFill="1" applyBorder="1" applyAlignment="1">
      <alignment horizontal="left" vertical="center" wrapText="1" indent="1"/>
    </xf>
    <xf numFmtId="0" fontId="21" fillId="19" borderId="65" xfId="0" applyFont="1" applyFill="1" applyBorder="1" applyAlignment="1">
      <alignment horizontal="left" vertical="center" wrapText="1" indent="1"/>
    </xf>
    <xf numFmtId="0" fontId="21" fillId="18" borderId="51" xfId="0" applyFont="1" applyFill="1" applyBorder="1" applyAlignment="1">
      <alignment horizontal="left" vertical="center" wrapText="1" indent="1"/>
    </xf>
    <xf numFmtId="0" fontId="21" fillId="19" borderId="66" xfId="0" applyFont="1" applyFill="1" applyBorder="1" applyAlignment="1">
      <alignment horizontal="left" vertical="center" wrapText="1" indent="1"/>
    </xf>
    <xf numFmtId="0" fontId="21" fillId="18" borderId="79" xfId="0" applyFont="1" applyFill="1" applyBorder="1" applyAlignment="1">
      <alignment horizontal="left" vertical="center" wrapText="1" indent="1"/>
    </xf>
    <xf numFmtId="165" fontId="21" fillId="19" borderId="80" xfId="0" applyNumberFormat="1" applyFont="1" applyFill="1" applyBorder="1" applyAlignment="1">
      <alignment horizontal="left" vertical="center" wrapText="1" indent="1"/>
    </xf>
    <xf numFmtId="165" fontId="21" fillId="18" borderId="81" xfId="0" applyNumberFormat="1" applyFont="1" applyFill="1" applyBorder="1" applyAlignment="1">
      <alignment horizontal="left" vertical="center" wrapText="1" indent="1"/>
    </xf>
    <xf numFmtId="165" fontId="20" fillId="18" borderId="82" xfId="0" applyNumberFormat="1" applyFont="1" applyFill="1" applyBorder="1" applyAlignment="1">
      <alignment horizontal="left" vertical="center" wrapText="1" indent="1"/>
    </xf>
    <xf numFmtId="165" fontId="21" fillId="19" borderId="83" xfId="0" applyNumberFormat="1" applyFont="1" applyFill="1" applyBorder="1" applyAlignment="1">
      <alignment horizontal="left" vertical="center" wrapText="1" indent="1"/>
    </xf>
    <xf numFmtId="0" fontId="25" fillId="18" borderId="84" xfId="0" applyNumberFormat="1" applyFont="1" applyFill="1" applyBorder="1" applyAlignment="1">
      <alignment horizontal="left" vertical="center" wrapText="1" indent="1"/>
    </xf>
    <xf numFmtId="165" fontId="21" fillId="19" borderId="74" xfId="0" applyNumberFormat="1" applyFont="1" applyFill="1" applyBorder="1" applyAlignment="1">
      <alignment horizontal="left" vertical="center" wrapText="1" indent="1"/>
    </xf>
    <xf numFmtId="0" fontId="21" fillId="21" borderId="75" xfId="0" applyFont="1" applyFill="1" applyBorder="1" applyAlignment="1">
      <alignment horizontal="left" vertical="center" wrapText="1" indent="1"/>
    </xf>
    <xf numFmtId="165" fontId="21" fillId="20" borderId="23" xfId="0" applyNumberFormat="1" applyFont="1" applyFill="1" applyBorder="1" applyAlignment="1">
      <alignment horizontal="left" vertical="center" wrapText="1" indent="1"/>
    </xf>
    <xf numFmtId="165" fontId="21" fillId="21" borderId="76" xfId="0" applyNumberFormat="1" applyFont="1" applyFill="1" applyBorder="1" applyAlignment="1">
      <alignment horizontal="left" vertical="center" wrapText="1" indent="1"/>
    </xf>
    <xf numFmtId="165" fontId="20" fillId="21" borderId="77" xfId="0" applyNumberFormat="1" applyFont="1" applyFill="1" applyBorder="1" applyAlignment="1">
      <alignment horizontal="left" vertical="center" wrapText="1" indent="1"/>
    </xf>
    <xf numFmtId="0" fontId="21" fillId="20" borderId="78" xfId="0" applyNumberFormat="1" applyFont="1" applyFill="1" applyBorder="1" applyAlignment="1">
      <alignment horizontal="left" vertical="center" wrapText="1" indent="1"/>
    </xf>
    <xf numFmtId="0" fontId="21" fillId="21" borderId="0" xfId="0" applyNumberFormat="1" applyFont="1" applyFill="1" applyBorder="1" applyAlignment="1">
      <alignment horizontal="left" vertical="center" wrapText="1" indent="1"/>
    </xf>
    <xf numFmtId="0" fontId="21" fillId="20" borderId="33" xfId="0" applyFont="1" applyFill="1" applyBorder="1" applyAlignment="1">
      <alignment horizontal="left" vertical="center" wrapText="1" indent="1"/>
    </xf>
    <xf numFmtId="0" fontId="21" fillId="21" borderId="79" xfId="0" applyFont="1" applyFill="1" applyBorder="1" applyAlignment="1">
      <alignment horizontal="left" vertical="center" wrapText="1" indent="1"/>
    </xf>
    <xf numFmtId="165" fontId="21" fillId="20" borderId="80" xfId="0" applyNumberFormat="1" applyFont="1" applyFill="1" applyBorder="1" applyAlignment="1">
      <alignment horizontal="left" vertical="center" wrapText="1" indent="1"/>
    </xf>
    <xf numFmtId="165" fontId="21" fillId="21" borderId="81" xfId="0" applyNumberFormat="1" applyFont="1" applyFill="1" applyBorder="1" applyAlignment="1">
      <alignment horizontal="left" vertical="center" wrapText="1" indent="1"/>
    </xf>
    <xf numFmtId="165" fontId="20" fillId="21" borderId="82" xfId="0" applyNumberFormat="1" applyFont="1" applyFill="1" applyBorder="1" applyAlignment="1">
      <alignment horizontal="left" vertical="center" wrapText="1" indent="1"/>
    </xf>
    <xf numFmtId="165" fontId="20" fillId="20" borderId="83" xfId="0" applyNumberFormat="1" applyFont="1" applyFill="1" applyBorder="1" applyAlignment="1">
      <alignment horizontal="left" vertical="center" wrapText="1" indent="1"/>
    </xf>
    <xf numFmtId="0" fontId="21" fillId="21" borderId="84" xfId="0" applyNumberFormat="1" applyFont="1" applyFill="1" applyBorder="1" applyAlignment="1">
      <alignment horizontal="left" vertical="center" wrapText="1" indent="1"/>
    </xf>
    <xf numFmtId="0" fontId="21" fillId="20" borderId="74" xfId="0" applyFont="1" applyFill="1" applyBorder="1" applyAlignment="1">
      <alignment horizontal="left" vertical="center" wrapText="1" indent="1"/>
    </xf>
    <xf numFmtId="0" fontId="21" fillId="22" borderId="86" xfId="0" applyFont="1" applyFill="1" applyBorder="1" applyAlignment="1">
      <alignment horizontal="left" vertical="center" wrapText="1" indent="1"/>
    </xf>
    <xf numFmtId="0" fontId="21" fillId="21" borderId="87" xfId="0" applyFont="1" applyFill="1" applyBorder="1" applyAlignment="1">
      <alignment horizontal="left" vertical="center" wrapText="1" indent="1"/>
    </xf>
    <xf numFmtId="0" fontId="21" fillId="20" borderId="88" xfId="0" applyFont="1" applyFill="1" applyBorder="1" applyAlignment="1">
      <alignment horizontal="left" vertical="center" wrapText="1" indent="1"/>
    </xf>
    <xf numFmtId="164" fontId="21" fillId="21" borderId="89" xfId="0" applyNumberFormat="1" applyFont="1" applyFill="1" applyBorder="1" applyAlignment="1">
      <alignment horizontal="left" vertical="center" wrapText="1" indent="1"/>
    </xf>
    <xf numFmtId="164" fontId="21" fillId="21" borderId="90" xfId="0" applyNumberFormat="1" applyFont="1" applyFill="1" applyBorder="1" applyAlignment="1">
      <alignment horizontal="left" vertical="center" wrapText="1" indent="1"/>
    </xf>
    <xf numFmtId="164" fontId="21" fillId="20" borderId="91" xfId="0" applyNumberFormat="1" applyFont="1" applyFill="1" applyBorder="1" applyAlignment="1">
      <alignment horizontal="left" vertical="center" wrapText="1" indent="1"/>
    </xf>
    <xf numFmtId="0" fontId="21" fillId="21" borderId="86" xfId="0" applyFont="1" applyFill="1" applyBorder="1" applyAlignment="1">
      <alignment horizontal="left" vertical="center" wrapText="1" indent="1"/>
    </xf>
    <xf numFmtId="164" fontId="21" fillId="20" borderId="92" xfId="0" applyNumberFormat="1" applyFont="1" applyFill="1" applyBorder="1" applyAlignment="1">
      <alignment horizontal="left" vertical="center" wrapText="1" indent="1"/>
    </xf>
    <xf numFmtId="164" fontId="21" fillId="9" borderId="93" xfId="0" applyNumberFormat="1" applyFont="1" applyFill="1" applyBorder="1" applyAlignment="1">
      <alignment horizontal="left" vertical="center" wrapText="1" indent="1"/>
    </xf>
    <xf numFmtId="0" fontId="36" fillId="25" borderId="94" xfId="0" applyFont="1" applyFill="1" applyBorder="1" applyAlignment="1">
      <alignment horizontal="left" vertical="center" wrapText="1" indent="1"/>
    </xf>
    <xf numFmtId="0" fontId="36" fillId="29" borderId="95" xfId="0" applyFont="1" applyFill="1" applyBorder="1" applyAlignment="1">
      <alignment horizontal="left" vertical="center" wrapText="1" indent="1"/>
    </xf>
    <xf numFmtId="0" fontId="36" fillId="25" borderId="96" xfId="0" applyFont="1" applyFill="1" applyBorder="1" applyAlignment="1">
      <alignment horizontal="left" vertical="center" wrapText="1" indent="1"/>
    </xf>
    <xf numFmtId="0" fontId="34" fillId="18" borderId="59" xfId="0" applyFont="1" applyFill="1" applyBorder="1" applyAlignment="1">
      <alignment horizontal="center" vertical="center" wrapText="1"/>
    </xf>
    <xf numFmtId="0" fontId="32" fillId="21" borderId="59" xfId="0" applyFont="1" applyFill="1" applyBorder="1" applyAlignment="1">
      <alignment horizontal="center" vertical="center" wrapText="1"/>
    </xf>
    <xf numFmtId="0" fontId="32" fillId="21" borderId="85" xfId="0" applyFont="1" applyFill="1" applyBorder="1" applyAlignment="1">
      <alignment horizontal="center" vertical="center" wrapText="1"/>
    </xf>
    <xf numFmtId="0" fontId="32" fillId="11" borderId="56" xfId="0" applyFont="1" applyFill="1" applyBorder="1" applyAlignment="1">
      <alignment horizontal="left" vertical="center" wrapText="1" indent="1"/>
    </xf>
    <xf numFmtId="0" fontId="32" fillId="11" borderId="55" xfId="0" applyFont="1" applyFill="1" applyBorder="1" applyAlignment="1">
      <alignment horizontal="center" vertical="center" wrapText="1"/>
    </xf>
    <xf numFmtId="2" fontId="27" fillId="9" borderId="0" xfId="3" applyNumberFormat="1" applyFont="1" applyFill="1" applyBorder="1" applyAlignment="1" applyProtection="1">
      <alignment horizontal="left" vertical="center" wrapText="1" indent="1"/>
    </xf>
    <xf numFmtId="2" fontId="28" fillId="9" borderId="0" xfId="3" applyNumberFormat="1" applyFont="1" applyFill="1" applyBorder="1" applyAlignment="1" applyProtection="1">
      <alignment horizontal="left" vertical="center" wrapText="1" indent="1"/>
    </xf>
    <xf numFmtId="0" fontId="29" fillId="9" borderId="0" xfId="3" applyFont="1" applyFill="1" applyBorder="1" applyAlignment="1" applyProtection="1">
      <alignment horizontal="left" vertical="center" wrapText="1" indent="1"/>
    </xf>
    <xf numFmtId="0" fontId="35" fillId="21" borderId="58" xfId="0" applyFont="1" applyFill="1" applyBorder="1" applyAlignment="1">
      <alignment horizontal="left" vertical="center" wrapText="1" indent="1"/>
    </xf>
    <xf numFmtId="0" fontId="39" fillId="18" borderId="59" xfId="0" applyFont="1" applyFill="1" applyBorder="1" applyAlignment="1">
      <alignment horizontal="left" vertical="center" wrapText="1" indent="1"/>
    </xf>
    <xf numFmtId="0" fontId="35" fillId="11" borderId="56" xfId="0" applyFont="1" applyFill="1" applyBorder="1" applyAlignment="1">
      <alignment horizontal="left" vertical="center" wrapText="1" indent="1"/>
    </xf>
    <xf numFmtId="0" fontId="40" fillId="9" borderId="0" xfId="0" applyFont="1" applyFill="1" applyAlignment="1">
      <alignment horizontal="left" vertical="center" indent="1"/>
    </xf>
    <xf numFmtId="0" fontId="40" fillId="0" borderId="0" xfId="0" applyFont="1" applyAlignment="1">
      <alignment horizontal="left" vertical="center" indent="1"/>
    </xf>
    <xf numFmtId="0" fontId="46" fillId="0" borderId="0" xfId="0" applyFont="1" applyAlignment="1">
      <alignment horizontal="left" vertical="center" wrapText="1" indent="1"/>
    </xf>
    <xf numFmtId="0" fontId="48" fillId="4" borderId="0" xfId="0" applyFont="1" applyFill="1" applyBorder="1" applyAlignment="1">
      <alignment horizontal="left" vertical="center" wrapText="1" indent="1"/>
    </xf>
    <xf numFmtId="0" fontId="46" fillId="4" borderId="97" xfId="0" applyFont="1" applyFill="1" applyBorder="1" applyAlignment="1">
      <alignment horizontal="left" vertical="center" wrapText="1" indent="1"/>
    </xf>
    <xf numFmtId="0" fontId="46" fillId="4" borderId="97" xfId="0" applyFont="1" applyFill="1" applyBorder="1"/>
    <xf numFmtId="0" fontId="40" fillId="0" borderId="3" xfId="0" applyFont="1" applyBorder="1" applyAlignment="1">
      <alignment horizontal="left" vertical="center" wrapText="1" indent="1"/>
    </xf>
    <xf numFmtId="0" fontId="40" fillId="0" borderId="0" xfId="0" applyFont="1" applyAlignment="1">
      <alignment horizontal="left" vertical="center" wrapText="1" indent="1"/>
    </xf>
    <xf numFmtId="0" fontId="40" fillId="0" borderId="2" xfId="0" applyFont="1" applyBorder="1" applyAlignment="1">
      <alignment horizontal="left" vertical="center" wrapText="1" indent="1"/>
    </xf>
    <xf numFmtId="0" fontId="40" fillId="0" borderId="1" xfId="0" applyFont="1" applyBorder="1" applyAlignment="1">
      <alignment horizontal="left" vertical="center" wrapText="1" indent="1"/>
    </xf>
    <xf numFmtId="2" fontId="30" fillId="9" borderId="0" xfId="3" applyNumberFormat="1" applyFont="1" applyFill="1" applyBorder="1" applyAlignment="1" applyProtection="1">
      <alignment horizontal="left" vertical="center" wrapText="1" indent="1"/>
    </xf>
    <xf numFmtId="2" fontId="27" fillId="9" borderId="0" xfId="3" applyNumberFormat="1" applyFont="1" applyFill="1" applyBorder="1" applyAlignment="1" applyProtection="1">
      <alignment horizontal="left" vertical="center" wrapText="1" indent="1"/>
    </xf>
    <xf numFmtId="2" fontId="30" fillId="14" borderId="0" xfId="3" applyNumberFormat="1" applyFont="1" applyFill="1" applyBorder="1" applyAlignment="1" applyProtection="1">
      <alignment horizontal="left" vertical="center" wrapText="1" indent="1"/>
    </xf>
    <xf numFmtId="2" fontId="27" fillId="14" borderId="0" xfId="3" applyNumberFormat="1" applyFont="1" applyFill="1" applyBorder="1" applyAlignment="1" applyProtection="1">
      <alignment horizontal="left" vertical="center" wrapText="1" indent="1"/>
    </xf>
    <xf numFmtId="0" fontId="3" fillId="3" borderId="0" xfId="0" applyFont="1" applyFill="1" applyAlignment="1">
      <alignment horizontal="left" vertical="center" indent="1"/>
    </xf>
    <xf numFmtId="0" fontId="52" fillId="31" borderId="0" xfId="0" applyFont="1" applyFill="1" applyBorder="1" applyAlignment="1">
      <alignment horizontal="left" vertical="center" wrapText="1" indent="1"/>
    </xf>
    <xf numFmtId="0" fontId="52" fillId="31" borderId="3" xfId="0" applyFont="1" applyFill="1" applyBorder="1" applyAlignment="1">
      <alignment horizontal="left" vertical="center" wrapText="1" indent="1"/>
    </xf>
    <xf numFmtId="0" fontId="46" fillId="33" borderId="100" xfId="0" applyFont="1" applyFill="1" applyBorder="1" applyAlignment="1">
      <alignment horizontal="left" vertical="center" wrapText="1" indent="1"/>
    </xf>
    <xf numFmtId="0" fontId="46" fillId="33" borderId="101" xfId="0" applyFont="1" applyFill="1" applyBorder="1" applyAlignment="1">
      <alignment horizontal="left" vertical="center" wrapText="1" indent="1"/>
    </xf>
    <xf numFmtId="0" fontId="49" fillId="18" borderId="98" xfId="0" applyFont="1" applyFill="1" applyBorder="1" applyAlignment="1">
      <alignment horizontal="left" vertical="center" wrapText="1" indent="1"/>
    </xf>
    <xf numFmtId="0" fontId="50" fillId="18" borderId="99" xfId="0" applyFont="1" applyFill="1" applyBorder="1" applyAlignment="1">
      <alignment horizontal="left" vertical="center" wrapText="1" indent="1"/>
    </xf>
    <xf numFmtId="0" fontId="47" fillId="4" borderId="97" xfId="0" applyFont="1" applyFill="1" applyBorder="1" applyAlignment="1">
      <alignment horizontal="left" vertical="center" wrapText="1" indent="1"/>
    </xf>
    <xf numFmtId="0" fontId="46" fillId="9" borderId="100" xfId="0" applyFont="1" applyFill="1" applyBorder="1" applyAlignment="1">
      <alignment horizontal="left" vertical="center" wrapText="1" indent="1"/>
    </xf>
    <xf numFmtId="0" fontId="46" fillId="9" borderId="101" xfId="0" applyFont="1" applyFill="1" applyBorder="1" applyAlignment="1">
      <alignment horizontal="left" vertical="center" wrapText="1" indent="1"/>
    </xf>
    <xf numFmtId="0" fontId="41" fillId="9" borderId="0" xfId="3" applyFont="1" applyFill="1" applyBorder="1" applyAlignment="1" applyProtection="1">
      <alignment horizontal="left" vertical="center" wrapText="1" indent="1"/>
    </xf>
    <xf numFmtId="0" fontId="42" fillId="32" borderId="0" xfId="0" applyFont="1" applyFill="1" applyBorder="1" applyAlignment="1">
      <alignment horizontal="left" vertical="center" wrapText="1" indent="1"/>
    </xf>
    <xf numFmtId="0" fontId="42" fillId="32" borderId="4" xfId="0" applyFont="1" applyFill="1" applyBorder="1" applyAlignment="1">
      <alignment horizontal="left" vertical="center" wrapText="1" indent="1"/>
    </xf>
  </cellXfs>
  <cellStyles count="5">
    <cellStyle name="Hyperlink" xfId="3" builtinId="8"/>
    <cellStyle name="MS_English" xfId="1"/>
    <cellStyle name="Normal" xfId="0" builtinId="0"/>
    <cellStyle name="Normal 2" xfId="2"/>
    <cellStyle name="Normal 3" xfId="4"/>
  </cellStyles>
  <dxfs count="0"/>
  <tableStyles count="0" defaultTableStyle="TableStyleMedium9" defaultPivotStyle="PivotStyleLight16"/>
  <colors>
    <mruColors>
      <color rgb="FFFFCC00"/>
      <color rgb="FFFFFFCC"/>
      <color rgb="FFE4EBF4"/>
      <color rgb="FFB7B7FF"/>
      <color rgb="FFBDBDFF"/>
      <color rgb="FFD5D5FF"/>
      <color rgb="FFC1C1FF"/>
      <color rgb="FFB3B3FF"/>
      <color rgb="FF9B9BFF"/>
      <color rgb="FF47AA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  <c:spPr>
        <a:solidFill>
          <a:sysClr val="window" lastClr="FFFFFF">
            <a:lumMod val="85000"/>
            <a:alpha val="37000"/>
          </a:sysClr>
        </a:solidFill>
        <a:ln>
          <a:noFill/>
        </a:ln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3921443143340499E-2"/>
          <c:y val="7.2599814509748006E-2"/>
          <c:w val="0.88524521925139799"/>
          <c:h val="0.81387820554395296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EECE-422E-A3DB-857A741C2EFD}"/>
              </c:ext>
            </c:extLst>
          </c:dPt>
          <c:dPt>
            <c:idx val="1"/>
            <c:invertIfNegative val="0"/>
            <c:bubble3D val="0"/>
            <c:spPr>
              <a:solidFill>
                <a:srgbClr val="FFC000"/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EECE-422E-A3DB-857A741C2EFD}"/>
              </c:ext>
            </c:extLst>
          </c:dPt>
          <c:cat>
            <c:strRef>
              <c:f>'Task Analysis Graphs'!$B$13:$C$13</c:f>
              <c:strCache>
                <c:ptCount val="2"/>
                <c:pt idx="0">
                  <c:v>Current AT&amp;T</c:v>
                </c:pt>
                <c:pt idx="1">
                  <c:v>Recommended</c:v>
                </c:pt>
              </c:strCache>
            </c:strRef>
          </c:cat>
          <c:val>
            <c:numRef>
              <c:f>'Task Analysis Graphs'!$B$14:$C$14</c:f>
              <c:numCache>
                <c:formatCode>0%</c:formatCode>
                <c:ptCount val="2"/>
                <c:pt idx="0">
                  <c:v>0.43</c:v>
                </c:pt>
                <c:pt idx="1">
                  <c:v>0.75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ECE-422E-A3DB-857A741C2E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22537016"/>
        <c:axId val="2118394696"/>
        <c:axId val="0"/>
      </c:bar3DChart>
      <c:catAx>
        <c:axId val="21225370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18394696"/>
        <c:crosses val="autoZero"/>
        <c:auto val="1"/>
        <c:lblAlgn val="ctr"/>
        <c:lblOffset val="100"/>
        <c:noMultiLvlLbl val="0"/>
      </c:catAx>
      <c:valAx>
        <c:axId val="211839469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crossAx val="212253701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1" l="0.70000000000000095" r="0.70000000000000095" t="0.750000000000001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rgbClr val="B7B7F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B7B7FF"/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9320-4ED9-AB52-F9354B67FA9E}"/>
              </c:ext>
            </c:extLst>
          </c:dPt>
          <c:dPt>
            <c:idx val="1"/>
            <c:invertIfNegative val="0"/>
            <c:bubble3D val="0"/>
            <c:spPr>
              <a:solidFill>
                <a:srgbClr val="FFC000"/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9320-4ED9-AB52-F9354B67FA9E}"/>
              </c:ext>
            </c:extLst>
          </c:dPt>
          <c:cat>
            <c:strRef>
              <c:f>'Task Analysis Graphs'!$B$17:$C$17</c:f>
              <c:strCache>
                <c:ptCount val="2"/>
                <c:pt idx="0">
                  <c:v>Current AT&amp;T</c:v>
                </c:pt>
                <c:pt idx="1">
                  <c:v>Recommended</c:v>
                </c:pt>
              </c:strCache>
            </c:strRef>
          </c:cat>
          <c:val>
            <c:numRef>
              <c:f>'Task Analysis Graphs'!$B$18:$C$18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320-4ED9-AB52-F9354B67FA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25831480"/>
        <c:axId val="2122510216"/>
        <c:axId val="0"/>
      </c:bar3DChart>
      <c:catAx>
        <c:axId val="2125831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22510216"/>
        <c:crosses val="autoZero"/>
        <c:auto val="1"/>
        <c:lblAlgn val="ctr"/>
        <c:lblOffset val="100"/>
        <c:noMultiLvlLbl val="0"/>
      </c:catAx>
      <c:valAx>
        <c:axId val="212251021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12583148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invertIfNegative val="0"/>
          <c:val>
            <c:numRef>
              <c:f>'Task Analysis Graphs'!$B$9:$C$9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'Task Analysis Graphs'!$B$8:$C$8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F2C3-47C0-80A3-392E3070C1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19058632"/>
        <c:axId val="2136513240"/>
        <c:axId val="0"/>
      </c:bar3DChart>
      <c:catAx>
        <c:axId val="2119058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36513240"/>
        <c:crosses val="autoZero"/>
        <c:auto val="1"/>
        <c:lblAlgn val="ctr"/>
        <c:lblOffset val="100"/>
        <c:noMultiLvlLbl val="0"/>
      </c:catAx>
      <c:valAx>
        <c:axId val="213651324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11905863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B7B7FF"/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57CB-4CFC-B428-B5DA8493D7CD}"/>
              </c:ext>
            </c:extLst>
          </c:dPt>
          <c:dPt>
            <c:idx val="1"/>
            <c:invertIfNegative val="0"/>
            <c:bubble3D val="0"/>
            <c:spPr>
              <a:solidFill>
                <a:srgbClr val="FFC000"/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57CB-4CFC-B428-B5DA8493D7CD}"/>
              </c:ext>
            </c:extLst>
          </c:dPt>
          <c:cat>
            <c:strRef>
              <c:f>'Task Analysis Graphs'!$G$13:$H$13</c:f>
              <c:strCache>
                <c:ptCount val="2"/>
                <c:pt idx="0">
                  <c:v>Current AT&amp;T</c:v>
                </c:pt>
                <c:pt idx="1">
                  <c:v>Recommended</c:v>
                </c:pt>
              </c:strCache>
            </c:strRef>
          </c:cat>
          <c:val>
            <c:numRef>
              <c:f>'Task Analysis Graphs'!$G$14:$H$14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7CB-4CFC-B428-B5DA8493D7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42292760"/>
        <c:axId val="2118407496"/>
        <c:axId val="0"/>
      </c:bar3DChart>
      <c:catAx>
        <c:axId val="21422927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18407496"/>
        <c:crosses val="autoZero"/>
        <c:auto val="1"/>
        <c:lblAlgn val="ctr"/>
        <c:lblOffset val="100"/>
        <c:noMultiLvlLbl val="0"/>
      </c:catAx>
      <c:valAx>
        <c:axId val="211840749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14229276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B7B7FF"/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C26D-45D6-A6CE-DC6B2A9E11CE}"/>
              </c:ext>
            </c:extLst>
          </c:dPt>
          <c:dPt>
            <c:idx val="1"/>
            <c:invertIfNegative val="0"/>
            <c:bubble3D val="0"/>
            <c:spPr>
              <a:solidFill>
                <a:srgbClr val="FFC000"/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C26D-45D6-A6CE-DC6B2A9E11CE}"/>
              </c:ext>
            </c:extLst>
          </c:dPt>
          <c:cat>
            <c:strRef>
              <c:f>'Task Analysis Graphs'!$G$17:$H$17</c:f>
              <c:strCache>
                <c:ptCount val="2"/>
                <c:pt idx="0">
                  <c:v>Current AT&amp;T</c:v>
                </c:pt>
                <c:pt idx="1">
                  <c:v>Recommended</c:v>
                </c:pt>
              </c:strCache>
            </c:strRef>
          </c:cat>
          <c:val>
            <c:numRef>
              <c:f>'Task Analysis Graphs'!$G$18:$H$18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26D-45D6-A6CE-DC6B2A9E11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19098888"/>
        <c:axId val="2118951832"/>
        <c:axId val="0"/>
      </c:bar3DChart>
      <c:catAx>
        <c:axId val="21190988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18951832"/>
        <c:crosses val="autoZero"/>
        <c:auto val="1"/>
        <c:lblAlgn val="ctr"/>
        <c:lblOffset val="100"/>
        <c:noMultiLvlLbl val="0"/>
      </c:catAx>
      <c:valAx>
        <c:axId val="211895183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11909888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rgbClr val="B7B7F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B7B7FF"/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5FCB-41B0-B445-A4D1523BCD73}"/>
              </c:ext>
            </c:extLst>
          </c:dPt>
          <c:dPt>
            <c:idx val="1"/>
            <c:invertIfNegative val="0"/>
            <c:bubble3D val="0"/>
            <c:spPr>
              <a:solidFill>
                <a:srgbClr val="FFC000"/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5FCB-41B0-B445-A4D1523BCD73}"/>
              </c:ext>
            </c:extLst>
          </c:dPt>
          <c:val>
            <c:numRef>
              <c:f>'Task Analysis Graphs'!$B$22:$C$22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FCB-41B0-B445-A4D1523BCD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18945496"/>
        <c:axId val="2142807816"/>
        <c:axId val="0"/>
      </c:bar3DChart>
      <c:catAx>
        <c:axId val="2118945496"/>
        <c:scaling>
          <c:orientation val="minMax"/>
        </c:scaling>
        <c:delete val="0"/>
        <c:axPos val="b"/>
        <c:majorTickMark val="out"/>
        <c:minorTickMark val="none"/>
        <c:tickLblPos val="nextTo"/>
        <c:crossAx val="2142807816"/>
        <c:crosses val="autoZero"/>
        <c:auto val="1"/>
        <c:lblAlgn val="ctr"/>
        <c:lblOffset val="100"/>
        <c:noMultiLvlLbl val="0"/>
      </c:catAx>
      <c:valAx>
        <c:axId val="214280781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11894549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wmf"/><Relationship Id="rId1" Type="http://schemas.openxmlformats.org/officeDocument/2006/relationships/image" Target="../media/image2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62753</xdr:colOff>
      <xdr:row>0</xdr:row>
      <xdr:rowOff>147917</xdr:rowOff>
    </xdr:from>
    <xdr:to>
      <xdr:col>3</xdr:col>
      <xdr:colOff>2459313</xdr:colOff>
      <xdr:row>0</xdr:row>
      <xdr:rowOff>396096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D5FEB62-95E0-4D0C-96B8-F43BBDD8FD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45106" y="147917"/>
          <a:ext cx="2396560" cy="2481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14</xdr:row>
      <xdr:rowOff>123823</xdr:rowOff>
    </xdr:from>
    <xdr:to>
      <xdr:col>3</xdr:col>
      <xdr:colOff>876299</xdr:colOff>
      <xdr:row>14</xdr:row>
      <xdr:rowOff>3095624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370915</xdr:colOff>
      <xdr:row>18</xdr:row>
      <xdr:rowOff>20171</xdr:rowOff>
    </xdr:from>
    <xdr:to>
      <xdr:col>3</xdr:col>
      <xdr:colOff>904314</xdr:colOff>
      <xdr:row>18</xdr:row>
      <xdr:rowOff>2934821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219075</xdr:colOff>
      <xdr:row>9</xdr:row>
      <xdr:rowOff>119062</xdr:rowOff>
    </xdr:from>
    <xdr:to>
      <xdr:col>3</xdr:col>
      <xdr:colOff>1133475</xdr:colOff>
      <xdr:row>9</xdr:row>
      <xdr:rowOff>2862262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1187823</xdr:colOff>
      <xdr:row>14</xdr:row>
      <xdr:rowOff>101973</xdr:rowOff>
    </xdr:from>
    <xdr:to>
      <xdr:col>8</xdr:col>
      <xdr:colOff>773206</xdr:colOff>
      <xdr:row>14</xdr:row>
      <xdr:rowOff>2845173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1131793</xdr:colOff>
      <xdr:row>18</xdr:row>
      <xdr:rowOff>23532</xdr:rowOff>
    </xdr:from>
    <xdr:to>
      <xdr:col>8</xdr:col>
      <xdr:colOff>717176</xdr:colOff>
      <xdr:row>18</xdr:row>
      <xdr:rowOff>2766732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370915</xdr:colOff>
      <xdr:row>22</xdr:row>
      <xdr:rowOff>20171</xdr:rowOff>
    </xdr:from>
    <xdr:to>
      <xdr:col>3</xdr:col>
      <xdr:colOff>904314</xdr:colOff>
      <xdr:row>22</xdr:row>
      <xdr:rowOff>2934821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0</xdr:col>
      <xdr:colOff>1739153</xdr:colOff>
      <xdr:row>1</xdr:row>
      <xdr:rowOff>89647</xdr:rowOff>
    </xdr:from>
    <xdr:to>
      <xdr:col>2</xdr:col>
      <xdr:colOff>800842</xdr:colOff>
      <xdr:row>1</xdr:row>
      <xdr:rowOff>337826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CC9EF8A-22F6-483B-8DC6-92D4A0B723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739153" y="457200"/>
          <a:ext cx="2396560" cy="24817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19</xdr:row>
          <xdr:rowOff>0</xdr:rowOff>
        </xdr:from>
        <xdr:to>
          <xdr:col>2</xdr:col>
          <xdr:colOff>1741170</xdr:colOff>
          <xdr:row>19</xdr:row>
          <xdr:rowOff>659130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2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20</xdr:row>
          <xdr:rowOff>0</xdr:rowOff>
        </xdr:from>
        <xdr:to>
          <xdr:col>2</xdr:col>
          <xdr:colOff>2286000</xdr:colOff>
          <xdr:row>21</xdr:row>
          <xdr:rowOff>11430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2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25399</xdr:colOff>
      <xdr:row>25</xdr:row>
      <xdr:rowOff>0</xdr:rowOff>
    </xdr:from>
    <xdr:to>
      <xdr:col>2</xdr:col>
      <xdr:colOff>3794760</xdr:colOff>
      <xdr:row>63</xdr:row>
      <xdr:rowOff>39201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3899" y="7277100"/>
          <a:ext cx="9194801" cy="4865201"/>
        </a:xfrm>
        <a:prstGeom prst="rect">
          <a:avLst/>
        </a:prstGeom>
      </xdr:spPr>
    </xdr:pic>
    <xdr:clientData/>
  </xdr:twoCellAnchor>
  <xdr:twoCellAnchor editAs="oneCell">
    <xdr:from>
      <xdr:col>0</xdr:col>
      <xdr:colOff>899160</xdr:colOff>
      <xdr:row>0</xdr:row>
      <xdr:rowOff>19050</xdr:rowOff>
    </xdr:from>
    <xdr:to>
      <xdr:col>1</xdr:col>
      <xdr:colOff>2381320</xdr:colOff>
      <xdr:row>0</xdr:row>
      <xdr:rowOff>267229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8783F6F-9848-4BFB-91E7-A6BBED375A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99160" y="19050"/>
          <a:ext cx="2396560" cy="24817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k_weinberg/Library/Application%20Support/Microsoft/Office/Office%202011%20AutoRecovery/Horne/DGO02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mesheet"/>
      <sheetName val="Income &amp; Credit"/>
      <sheetName val="By Weeks"/>
      <sheetName val="EMPDB"/>
      <sheetName val="Tarifs"/>
      <sheetName val="Total Credit"/>
      <sheetName val="App-Emp"/>
      <sheetName val="Employee"/>
      <sheetName val="WU"/>
      <sheetName val="CHANGE"/>
      <sheetName val="Factors"/>
      <sheetName val="Module3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3.w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2.w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outlinePr summaryBelow="0"/>
  </sheetPr>
  <dimension ref="A1:I170"/>
  <sheetViews>
    <sheetView tabSelected="1" zoomScale="85" zoomScaleNormal="85" workbookViewId="0">
      <pane ySplit="1" topLeftCell="A2" activePane="bottomLeft" state="frozen"/>
      <selection pane="bottomLeft" activeCell="D6" sqref="D6"/>
    </sheetView>
  </sheetViews>
  <sheetFormatPr defaultColWidth="9.1640625" defaultRowHeight="11.4" outlineLevelRow="1"/>
  <cols>
    <col min="1" max="1" width="25.83203125" style="50" customWidth="1"/>
    <col min="2" max="2" width="31.6640625" style="51" customWidth="1"/>
    <col min="3" max="3" width="7.83203125" style="50" customWidth="1"/>
    <col min="4" max="4" width="50.6640625" style="50" customWidth="1"/>
    <col min="5" max="5" width="10.33203125" style="50" customWidth="1"/>
    <col min="6" max="6" width="7" style="50" customWidth="1"/>
    <col min="7" max="7" width="47" style="50" customWidth="1"/>
    <col min="8" max="8" width="11" style="50" customWidth="1"/>
    <col min="9" max="9" width="8.1640625" style="50" customWidth="1"/>
    <col min="10" max="16384" width="9.1640625" style="45"/>
  </cols>
  <sheetData>
    <row r="1" spans="1:9" ht="40" customHeight="1">
      <c r="A1" s="57" t="s">
        <v>35</v>
      </c>
      <c r="B1" s="208" t="s">
        <v>57</v>
      </c>
      <c r="C1" s="209"/>
      <c r="D1" s="209"/>
      <c r="E1" s="52"/>
      <c r="F1" s="52"/>
      <c r="G1" s="52"/>
      <c r="H1" s="52"/>
      <c r="I1" s="53"/>
    </row>
    <row r="2" spans="1:9" s="54" customFormat="1" ht="4" customHeight="1">
      <c r="A2" s="190"/>
      <c r="B2" s="206"/>
      <c r="C2" s="207"/>
      <c r="D2" s="207"/>
      <c r="E2" s="191"/>
      <c r="F2" s="191"/>
      <c r="G2" s="191"/>
      <c r="H2" s="191"/>
      <c r="I2" s="192"/>
    </row>
    <row r="3" spans="1:9" ht="37.5" customHeight="1">
      <c r="A3" s="70" t="s">
        <v>54</v>
      </c>
      <c r="B3" s="195" t="s">
        <v>56</v>
      </c>
      <c r="C3" s="189" t="s">
        <v>38</v>
      </c>
      <c r="D3" s="194" t="s">
        <v>36</v>
      </c>
      <c r="E3" s="185" t="s">
        <v>21</v>
      </c>
      <c r="F3" s="119" t="s">
        <v>38</v>
      </c>
      <c r="G3" s="193" t="s">
        <v>37</v>
      </c>
      <c r="H3" s="186" t="s">
        <v>21</v>
      </c>
      <c r="I3" s="187" t="s">
        <v>38</v>
      </c>
    </row>
    <row r="4" spans="1:9" ht="31" customHeight="1" outlineLevel="1">
      <c r="A4" s="55"/>
      <c r="B4" s="76" t="s">
        <v>39</v>
      </c>
      <c r="C4" s="102"/>
      <c r="D4" s="95" t="s">
        <v>39</v>
      </c>
      <c r="E4" s="77"/>
      <c r="F4" s="113"/>
      <c r="G4" s="95" t="s">
        <v>39</v>
      </c>
      <c r="H4" s="77">
        <v>1</v>
      </c>
      <c r="I4" s="78"/>
    </row>
    <row r="5" spans="1:9" ht="30.75" customHeight="1" outlineLevel="1">
      <c r="A5" s="46"/>
      <c r="B5" s="64" t="s">
        <v>40</v>
      </c>
      <c r="C5" s="103"/>
      <c r="D5" s="96" t="s">
        <v>45</v>
      </c>
      <c r="E5" s="65"/>
      <c r="F5" s="114"/>
      <c r="G5" s="96" t="s">
        <v>45</v>
      </c>
      <c r="H5" s="65"/>
      <c r="I5" s="66">
        <v>0.5</v>
      </c>
    </row>
    <row r="6" spans="1:9" ht="23.05" customHeight="1" outlineLevel="1">
      <c r="A6" s="46"/>
      <c r="B6" s="64" t="s">
        <v>41</v>
      </c>
      <c r="C6" s="103"/>
      <c r="D6" s="96" t="s">
        <v>41</v>
      </c>
      <c r="E6" s="65"/>
      <c r="F6" s="114"/>
      <c r="G6" s="96" t="s">
        <v>41</v>
      </c>
      <c r="H6" s="65"/>
      <c r="I6" s="66">
        <v>0.5</v>
      </c>
    </row>
    <row r="7" spans="1:9" ht="31" customHeight="1" outlineLevel="1">
      <c r="A7" s="46"/>
      <c r="B7" s="69" t="s">
        <v>39</v>
      </c>
      <c r="C7" s="104"/>
      <c r="D7" s="97" t="s">
        <v>39</v>
      </c>
      <c r="E7" s="69"/>
      <c r="F7" s="104"/>
      <c r="G7" s="97" t="s">
        <v>39</v>
      </c>
      <c r="H7" s="69">
        <v>1</v>
      </c>
      <c r="I7" s="69"/>
    </row>
    <row r="8" spans="1:9" ht="24" customHeight="1" outlineLevel="1">
      <c r="A8" s="46"/>
      <c r="B8" s="64" t="s">
        <v>43</v>
      </c>
      <c r="C8" s="103"/>
      <c r="D8" s="96" t="s">
        <v>46</v>
      </c>
      <c r="E8" s="67"/>
      <c r="F8" s="114"/>
      <c r="G8" s="96" t="s">
        <v>43</v>
      </c>
      <c r="H8" s="65"/>
      <c r="I8" s="68">
        <v>0</v>
      </c>
    </row>
    <row r="9" spans="1:9" ht="36" customHeight="1" outlineLevel="1">
      <c r="A9" s="46"/>
      <c r="B9" s="64"/>
      <c r="C9" s="103"/>
      <c r="D9" s="97" t="s">
        <v>39</v>
      </c>
      <c r="E9" s="69"/>
      <c r="F9" s="104"/>
      <c r="G9" s="97" t="s">
        <v>39</v>
      </c>
      <c r="H9" s="69">
        <v>1</v>
      </c>
      <c r="I9" s="69"/>
    </row>
    <row r="10" spans="1:9" ht="20.05" customHeight="1" outlineLevel="1">
      <c r="A10" s="46"/>
      <c r="B10" s="64"/>
      <c r="C10" s="103"/>
      <c r="D10" s="96" t="s">
        <v>47</v>
      </c>
      <c r="E10" s="65"/>
      <c r="F10" s="114"/>
      <c r="G10" s="96"/>
      <c r="H10" s="65"/>
      <c r="I10" s="68"/>
    </row>
    <row r="11" spans="1:9" ht="22" customHeight="1" outlineLevel="1">
      <c r="A11" s="46"/>
      <c r="B11" s="64"/>
      <c r="C11" s="103"/>
      <c r="D11" s="96" t="s">
        <v>48</v>
      </c>
      <c r="E11" s="65"/>
      <c r="F11" s="114"/>
      <c r="G11" s="96"/>
      <c r="H11" s="65"/>
      <c r="I11" s="68"/>
    </row>
    <row r="12" spans="1:9" ht="65.25" customHeight="1" outlineLevel="1">
      <c r="A12" s="46"/>
      <c r="B12" s="64"/>
      <c r="C12" s="103"/>
      <c r="D12" s="96" t="s">
        <v>49</v>
      </c>
      <c r="E12" s="65"/>
      <c r="F12" s="114"/>
      <c r="G12" s="96" t="s">
        <v>47</v>
      </c>
      <c r="H12" s="65"/>
      <c r="I12" s="68">
        <v>0.5</v>
      </c>
    </row>
    <row r="13" spans="1:9" ht="26.05" customHeight="1" outlineLevel="1">
      <c r="A13" s="71"/>
      <c r="B13" s="72"/>
      <c r="C13" s="105"/>
      <c r="D13" s="98" t="s">
        <v>50</v>
      </c>
      <c r="E13" s="73"/>
      <c r="F13" s="115"/>
      <c r="G13" s="98"/>
      <c r="H13" s="73"/>
      <c r="I13" s="74"/>
    </row>
    <row r="14" spans="1:9" ht="16" customHeight="1" outlineLevel="1">
      <c r="A14" s="63"/>
      <c r="B14" s="63" t="s">
        <v>42</v>
      </c>
      <c r="C14" s="106"/>
      <c r="D14" s="63" t="s">
        <v>34</v>
      </c>
      <c r="E14" s="63"/>
      <c r="F14" s="106"/>
      <c r="G14" s="63" t="s">
        <v>34</v>
      </c>
      <c r="H14" s="63"/>
      <c r="I14" s="173"/>
    </row>
    <row r="15" spans="1:9" ht="12.3" outlineLevel="1">
      <c r="A15" s="75" t="s">
        <v>15</v>
      </c>
      <c r="B15" s="131">
        <v>3</v>
      </c>
      <c r="C15" s="124"/>
      <c r="D15" s="138">
        <v>7</v>
      </c>
      <c r="E15" s="152"/>
      <c r="F15" s="145"/>
      <c r="G15" s="159">
        <v>4</v>
      </c>
      <c r="H15" s="166"/>
      <c r="I15" s="174"/>
    </row>
    <row r="16" spans="1:9" ht="12.3" outlineLevel="1">
      <c r="A16" s="60" t="s">
        <v>10</v>
      </c>
      <c r="B16" s="132"/>
      <c r="C16" s="125"/>
      <c r="D16" s="139">
        <f>(B15/D15)</f>
        <v>0.42857142857142855</v>
      </c>
      <c r="E16" s="153"/>
      <c r="F16" s="146"/>
      <c r="G16" s="160">
        <f>B15/G15</f>
        <v>0.75</v>
      </c>
      <c r="H16" s="167"/>
      <c r="I16" s="175"/>
    </row>
    <row r="17" spans="1:9" ht="12.3" outlineLevel="1">
      <c r="A17" s="59" t="s">
        <v>11</v>
      </c>
      <c r="B17" s="133" t="s">
        <v>44</v>
      </c>
      <c r="C17" s="126"/>
      <c r="D17" s="140">
        <f>(F17/D15)</f>
        <v>0</v>
      </c>
      <c r="E17" s="154"/>
      <c r="F17" s="147">
        <f>SUM(F4:F14)</f>
        <v>0</v>
      </c>
      <c r="G17" s="161">
        <f>(I17/G15)</f>
        <v>0.375</v>
      </c>
      <c r="H17" s="168"/>
      <c r="I17" s="176">
        <f>SUM(I4:I14)</f>
        <v>1.5</v>
      </c>
    </row>
    <row r="18" spans="1:9" ht="12.3" outlineLevel="1">
      <c r="A18" s="61"/>
      <c r="B18" s="134" t="s">
        <v>44</v>
      </c>
      <c r="C18" s="127"/>
      <c r="D18" s="141" t="s">
        <v>12</v>
      </c>
      <c r="E18" s="155"/>
      <c r="F18" s="148"/>
      <c r="G18" s="162" t="s">
        <v>12</v>
      </c>
      <c r="H18" s="169"/>
      <c r="I18" s="177"/>
    </row>
    <row r="19" spans="1:9" ht="12.3" outlineLevel="1">
      <c r="A19" s="62" t="s">
        <v>31</v>
      </c>
      <c r="B19" s="135">
        <v>0</v>
      </c>
      <c r="C19" s="128"/>
      <c r="D19" s="142">
        <f>SUM(E4:E13)</f>
        <v>0</v>
      </c>
      <c r="E19" s="156"/>
      <c r="F19" s="149"/>
      <c r="G19" s="163">
        <f>SUM(H4:H13)</f>
        <v>3</v>
      </c>
      <c r="H19" s="170"/>
      <c r="I19" s="178"/>
    </row>
    <row r="20" spans="1:9" ht="12.3" outlineLevel="1">
      <c r="A20" s="58" t="s">
        <v>30</v>
      </c>
      <c r="B20" s="136">
        <v>2</v>
      </c>
      <c r="C20" s="129"/>
      <c r="D20" s="143" t="e">
        <f>SUM(#REF!)</f>
        <v>#REF!</v>
      </c>
      <c r="E20" s="157"/>
      <c r="F20" s="150"/>
      <c r="G20" s="164" t="e">
        <f>SUM(#REF!)</f>
        <v>#REF!</v>
      </c>
      <c r="H20" s="171"/>
      <c r="I20" s="179"/>
    </row>
    <row r="21" spans="1:9" ht="12.3" outlineLevel="1">
      <c r="A21" s="82" t="s">
        <v>16</v>
      </c>
      <c r="B21" s="137">
        <v>1</v>
      </c>
      <c r="C21" s="130"/>
      <c r="D21" s="144">
        <v>2</v>
      </c>
      <c r="E21" s="158"/>
      <c r="F21" s="151"/>
      <c r="G21" s="165">
        <v>1</v>
      </c>
      <c r="H21" s="172"/>
      <c r="I21" s="180"/>
    </row>
    <row r="22" spans="1:9" ht="19" customHeight="1" outlineLevel="1">
      <c r="A22" s="79"/>
      <c r="B22" s="80"/>
      <c r="C22" s="81"/>
      <c r="D22" s="122"/>
      <c r="E22" s="122"/>
      <c r="F22" s="123"/>
      <c r="G22" s="80"/>
      <c r="H22" s="80"/>
      <c r="I22" s="181"/>
    </row>
    <row r="23" spans="1:9" ht="17.05" customHeight="1" outlineLevel="1">
      <c r="A23" s="92" t="s">
        <v>18</v>
      </c>
      <c r="B23" s="83" t="s">
        <v>44</v>
      </c>
      <c r="C23" s="107"/>
      <c r="D23" s="99">
        <f>SUM(D16,D17)/2</f>
        <v>0.21428571428571427</v>
      </c>
      <c r="E23" s="84"/>
      <c r="F23" s="116"/>
      <c r="G23" s="110">
        <f>SUM(G16,G17)/2</f>
        <v>0.5625</v>
      </c>
      <c r="H23" s="85"/>
      <c r="I23" s="182"/>
    </row>
    <row r="24" spans="1:9" ht="17.05" customHeight="1" outlineLevel="1">
      <c r="A24" s="93" t="s">
        <v>17</v>
      </c>
      <c r="B24" s="86" t="s">
        <v>44</v>
      </c>
      <c r="C24" s="108"/>
      <c r="D24" s="100"/>
      <c r="E24" s="87"/>
      <c r="F24" s="117"/>
      <c r="G24" s="111">
        <f>(G23-D23)/D23</f>
        <v>1.625</v>
      </c>
      <c r="H24" s="88"/>
      <c r="I24" s="183"/>
    </row>
    <row r="25" spans="1:9" ht="17.05" customHeight="1" outlineLevel="1">
      <c r="A25" s="94" t="s">
        <v>20</v>
      </c>
      <c r="B25" s="89" t="s">
        <v>44</v>
      </c>
      <c r="C25" s="109"/>
      <c r="D25" s="101"/>
      <c r="E25" s="90"/>
      <c r="F25" s="118"/>
      <c r="G25" s="112"/>
      <c r="H25" s="91"/>
      <c r="I25" s="184"/>
    </row>
    <row r="26" spans="1:9" s="49" customFormat="1" outlineLevel="1">
      <c r="A26" s="47"/>
      <c r="B26" s="48"/>
      <c r="C26" s="56"/>
      <c r="D26" s="56"/>
      <c r="E26" s="56"/>
      <c r="F26" s="47"/>
      <c r="G26" s="56"/>
      <c r="H26" s="56"/>
      <c r="I26" s="47"/>
    </row>
    <row r="27" spans="1:9" ht="37.5" customHeight="1" collapsed="1">
      <c r="A27" s="70" t="s">
        <v>54</v>
      </c>
      <c r="B27" s="188" t="s">
        <v>51</v>
      </c>
      <c r="C27" s="189" t="s">
        <v>38</v>
      </c>
      <c r="D27" s="120" t="s">
        <v>36</v>
      </c>
      <c r="E27" s="185" t="s">
        <v>21</v>
      </c>
      <c r="F27" s="119" t="s">
        <v>38</v>
      </c>
      <c r="G27" s="121" t="s">
        <v>37</v>
      </c>
      <c r="H27" s="186" t="s">
        <v>21</v>
      </c>
      <c r="I27" s="187" t="s">
        <v>38</v>
      </c>
    </row>
    <row r="28" spans="1:9" ht="31" hidden="1" customHeight="1" outlineLevel="1">
      <c r="A28" s="55"/>
      <c r="B28" s="76" t="s">
        <v>39</v>
      </c>
      <c r="C28" s="102"/>
      <c r="D28" s="95" t="s">
        <v>39</v>
      </c>
      <c r="E28" s="77"/>
      <c r="F28" s="113"/>
      <c r="G28" s="95" t="s">
        <v>39</v>
      </c>
      <c r="H28" s="77">
        <v>1</v>
      </c>
      <c r="I28" s="78"/>
    </row>
    <row r="29" spans="1:9" ht="30.75" hidden="1" customHeight="1" outlineLevel="1">
      <c r="A29" s="46"/>
      <c r="B29" s="64" t="s">
        <v>40</v>
      </c>
      <c r="C29" s="103"/>
      <c r="D29" s="96" t="s">
        <v>45</v>
      </c>
      <c r="E29" s="65"/>
      <c r="F29" s="114"/>
      <c r="G29" s="96" t="s">
        <v>45</v>
      </c>
      <c r="H29" s="65"/>
      <c r="I29" s="66">
        <v>0.5</v>
      </c>
    </row>
    <row r="30" spans="1:9" ht="23.05" hidden="1" customHeight="1" outlineLevel="1">
      <c r="A30" s="46"/>
      <c r="B30" s="64" t="s">
        <v>41</v>
      </c>
      <c r="C30" s="103"/>
      <c r="D30" s="96" t="s">
        <v>41</v>
      </c>
      <c r="E30" s="65"/>
      <c r="F30" s="114"/>
      <c r="G30" s="96" t="s">
        <v>41</v>
      </c>
      <c r="H30" s="65"/>
      <c r="I30" s="66">
        <v>0.5</v>
      </c>
    </row>
    <row r="31" spans="1:9" ht="31" hidden="1" customHeight="1" outlineLevel="1">
      <c r="A31" s="46"/>
      <c r="B31" s="69" t="s">
        <v>39</v>
      </c>
      <c r="C31" s="104"/>
      <c r="D31" s="97" t="s">
        <v>39</v>
      </c>
      <c r="E31" s="69"/>
      <c r="F31" s="104"/>
      <c r="G31" s="97" t="s">
        <v>39</v>
      </c>
      <c r="H31" s="69">
        <v>1</v>
      </c>
      <c r="I31" s="69"/>
    </row>
    <row r="32" spans="1:9" ht="24" hidden="1" customHeight="1" outlineLevel="1">
      <c r="A32" s="46"/>
      <c r="B32" s="64" t="s">
        <v>43</v>
      </c>
      <c r="C32" s="103"/>
      <c r="D32" s="96" t="s">
        <v>46</v>
      </c>
      <c r="E32" s="67"/>
      <c r="F32" s="114"/>
      <c r="G32" s="96" t="s">
        <v>43</v>
      </c>
      <c r="H32" s="65"/>
      <c r="I32" s="68">
        <v>0</v>
      </c>
    </row>
    <row r="33" spans="1:9" ht="36" hidden="1" customHeight="1" outlineLevel="1">
      <c r="A33" s="46"/>
      <c r="B33" s="64"/>
      <c r="C33" s="103"/>
      <c r="D33" s="97" t="s">
        <v>39</v>
      </c>
      <c r="E33" s="69"/>
      <c r="F33" s="104"/>
      <c r="G33" s="97" t="s">
        <v>39</v>
      </c>
      <c r="H33" s="69">
        <v>1</v>
      </c>
      <c r="I33" s="69"/>
    </row>
    <row r="34" spans="1:9" ht="20.05" hidden="1" customHeight="1" outlineLevel="1">
      <c r="A34" s="46"/>
      <c r="B34" s="64"/>
      <c r="C34" s="103"/>
      <c r="D34" s="96" t="s">
        <v>47</v>
      </c>
      <c r="E34" s="65"/>
      <c r="F34" s="114"/>
      <c r="G34" s="96"/>
      <c r="H34" s="65"/>
      <c r="I34" s="68"/>
    </row>
    <row r="35" spans="1:9" ht="22" hidden="1" customHeight="1" outlineLevel="1">
      <c r="A35" s="46"/>
      <c r="B35" s="64"/>
      <c r="C35" s="103"/>
      <c r="D35" s="96" t="s">
        <v>48</v>
      </c>
      <c r="E35" s="65"/>
      <c r="F35" s="114"/>
      <c r="G35" s="96"/>
      <c r="H35" s="65"/>
      <c r="I35" s="68"/>
    </row>
    <row r="36" spans="1:9" ht="65.25" hidden="1" customHeight="1" outlineLevel="1">
      <c r="A36" s="46"/>
      <c r="B36" s="64"/>
      <c r="C36" s="103"/>
      <c r="D36" s="96" t="s">
        <v>49</v>
      </c>
      <c r="E36" s="65"/>
      <c r="F36" s="114"/>
      <c r="G36" s="96" t="s">
        <v>47</v>
      </c>
      <c r="H36" s="65"/>
      <c r="I36" s="68">
        <v>0.5</v>
      </c>
    </row>
    <row r="37" spans="1:9" ht="26.05" hidden="1" customHeight="1" outlineLevel="1">
      <c r="A37" s="71"/>
      <c r="B37" s="72"/>
      <c r="C37" s="105"/>
      <c r="D37" s="98" t="s">
        <v>50</v>
      </c>
      <c r="E37" s="73"/>
      <c r="F37" s="115"/>
      <c r="G37" s="98"/>
      <c r="H37" s="73"/>
      <c r="I37" s="74"/>
    </row>
    <row r="38" spans="1:9" ht="16" hidden="1" customHeight="1" outlineLevel="1">
      <c r="A38" s="63"/>
      <c r="B38" s="63" t="s">
        <v>42</v>
      </c>
      <c r="C38" s="106"/>
      <c r="D38" s="63" t="s">
        <v>34</v>
      </c>
      <c r="E38" s="63"/>
      <c r="F38" s="106"/>
      <c r="G38" s="63" t="s">
        <v>34</v>
      </c>
      <c r="H38" s="63"/>
      <c r="I38" s="173"/>
    </row>
    <row r="39" spans="1:9" ht="12.3" hidden="1" outlineLevel="1">
      <c r="A39" s="75" t="s">
        <v>15</v>
      </c>
      <c r="B39" s="131">
        <v>3</v>
      </c>
      <c r="C39" s="124"/>
      <c r="D39" s="138">
        <v>7</v>
      </c>
      <c r="E39" s="152"/>
      <c r="F39" s="145"/>
      <c r="G39" s="159">
        <v>4</v>
      </c>
      <c r="H39" s="166"/>
      <c r="I39" s="174"/>
    </row>
    <row r="40" spans="1:9" ht="12.3" hidden="1" outlineLevel="1">
      <c r="A40" s="60" t="s">
        <v>10</v>
      </c>
      <c r="B40" s="132"/>
      <c r="C40" s="125"/>
      <c r="D40" s="139">
        <f>(B39/D39)</f>
        <v>0.42857142857142855</v>
      </c>
      <c r="E40" s="153"/>
      <c r="F40" s="146"/>
      <c r="G40" s="160">
        <f>B39/G39</f>
        <v>0.75</v>
      </c>
      <c r="H40" s="167"/>
      <c r="I40" s="175"/>
    </row>
    <row r="41" spans="1:9" ht="12.3" hidden="1" outlineLevel="1">
      <c r="A41" s="59" t="s">
        <v>11</v>
      </c>
      <c r="B41" s="133" t="s">
        <v>44</v>
      </c>
      <c r="C41" s="126"/>
      <c r="D41" s="140">
        <f>(F41/D39)</f>
        <v>0</v>
      </c>
      <c r="E41" s="154"/>
      <c r="F41" s="147">
        <f>SUM(F28:F38)</f>
        <v>0</v>
      </c>
      <c r="G41" s="161">
        <f>(I41/G39)</f>
        <v>0.375</v>
      </c>
      <c r="H41" s="168"/>
      <c r="I41" s="176">
        <f>SUM(I28:I38)</f>
        <v>1.5</v>
      </c>
    </row>
    <row r="42" spans="1:9" ht="12.3" hidden="1" outlineLevel="1">
      <c r="A42" s="61"/>
      <c r="B42" s="134" t="s">
        <v>44</v>
      </c>
      <c r="C42" s="127"/>
      <c r="D42" s="141" t="s">
        <v>12</v>
      </c>
      <c r="E42" s="155"/>
      <c r="F42" s="148"/>
      <c r="G42" s="162" t="s">
        <v>12</v>
      </c>
      <c r="H42" s="169"/>
      <c r="I42" s="177"/>
    </row>
    <row r="43" spans="1:9" ht="12.3" hidden="1" outlineLevel="1">
      <c r="A43" s="62" t="s">
        <v>31</v>
      </c>
      <c r="B43" s="135">
        <v>0</v>
      </c>
      <c r="C43" s="128"/>
      <c r="D43" s="142">
        <f>SUM(E28:E37)</f>
        <v>0</v>
      </c>
      <c r="E43" s="156"/>
      <c r="F43" s="149"/>
      <c r="G43" s="163">
        <f>SUM(H28:H37)</f>
        <v>3</v>
      </c>
      <c r="H43" s="170"/>
      <c r="I43" s="178"/>
    </row>
    <row r="44" spans="1:9" ht="12.3" hidden="1" outlineLevel="1">
      <c r="A44" s="58" t="s">
        <v>30</v>
      </c>
      <c r="B44" s="136">
        <v>2</v>
      </c>
      <c r="C44" s="129"/>
      <c r="D44" s="143" t="e">
        <f>SUM(#REF!)</f>
        <v>#REF!</v>
      </c>
      <c r="E44" s="157"/>
      <c r="F44" s="150"/>
      <c r="G44" s="164" t="e">
        <f>SUM(#REF!)</f>
        <v>#REF!</v>
      </c>
      <c r="H44" s="171"/>
      <c r="I44" s="179"/>
    </row>
    <row r="45" spans="1:9" ht="12.3" hidden="1" outlineLevel="1">
      <c r="A45" s="82" t="s">
        <v>16</v>
      </c>
      <c r="B45" s="137">
        <v>1</v>
      </c>
      <c r="C45" s="130"/>
      <c r="D45" s="144">
        <v>2</v>
      </c>
      <c r="E45" s="158"/>
      <c r="F45" s="151"/>
      <c r="G45" s="165">
        <v>1</v>
      </c>
      <c r="H45" s="172"/>
      <c r="I45" s="180"/>
    </row>
    <row r="46" spans="1:9" ht="19" hidden="1" customHeight="1" outlineLevel="1">
      <c r="A46" s="79"/>
      <c r="B46" s="80"/>
      <c r="C46" s="81"/>
      <c r="D46" s="122"/>
      <c r="E46" s="122"/>
      <c r="F46" s="123"/>
      <c r="G46" s="80"/>
      <c r="H46" s="80"/>
      <c r="I46" s="181"/>
    </row>
    <row r="47" spans="1:9" ht="17.05" hidden="1" customHeight="1" outlineLevel="1">
      <c r="A47" s="92" t="s">
        <v>18</v>
      </c>
      <c r="B47" s="83" t="s">
        <v>44</v>
      </c>
      <c r="C47" s="107"/>
      <c r="D47" s="99">
        <f>SUM(D40,D41)/2</f>
        <v>0.21428571428571427</v>
      </c>
      <c r="E47" s="84"/>
      <c r="F47" s="116"/>
      <c r="G47" s="110">
        <f>SUM(G40,G41)/2</f>
        <v>0.5625</v>
      </c>
      <c r="H47" s="85"/>
      <c r="I47" s="182"/>
    </row>
    <row r="48" spans="1:9" ht="17.05" hidden="1" customHeight="1" outlineLevel="1">
      <c r="A48" s="93" t="s">
        <v>17</v>
      </c>
      <c r="B48" s="86" t="s">
        <v>44</v>
      </c>
      <c r="C48" s="108"/>
      <c r="D48" s="100"/>
      <c r="E48" s="87"/>
      <c r="F48" s="117"/>
      <c r="G48" s="111">
        <f>(G47-D47)/D47</f>
        <v>1.625</v>
      </c>
      <c r="H48" s="88"/>
      <c r="I48" s="183"/>
    </row>
    <row r="49" spans="1:9" ht="17.05" hidden="1" customHeight="1" outlineLevel="1">
      <c r="A49" s="94" t="s">
        <v>20</v>
      </c>
      <c r="B49" s="89" t="s">
        <v>44</v>
      </c>
      <c r="C49" s="109"/>
      <c r="D49" s="101"/>
      <c r="E49" s="90"/>
      <c r="F49" s="118"/>
      <c r="G49" s="112"/>
      <c r="H49" s="91"/>
      <c r="I49" s="184"/>
    </row>
    <row r="50" spans="1:9" s="49" customFormat="1" hidden="1" outlineLevel="1">
      <c r="A50" s="47"/>
      <c r="B50" s="48"/>
      <c r="C50" s="56"/>
      <c r="D50" s="56"/>
      <c r="E50" s="56"/>
      <c r="F50" s="47"/>
      <c r="G50" s="56"/>
      <c r="H50" s="56"/>
      <c r="I50" s="47"/>
    </row>
    <row r="51" spans="1:9" ht="37.5" customHeight="1" collapsed="1">
      <c r="A51" s="70" t="s">
        <v>54</v>
      </c>
      <c r="B51" s="188" t="s">
        <v>51</v>
      </c>
      <c r="C51" s="189" t="s">
        <v>38</v>
      </c>
      <c r="D51" s="120" t="s">
        <v>36</v>
      </c>
      <c r="E51" s="185" t="s">
        <v>21</v>
      </c>
      <c r="F51" s="119" t="s">
        <v>38</v>
      </c>
      <c r="G51" s="121" t="s">
        <v>37</v>
      </c>
      <c r="H51" s="186" t="s">
        <v>21</v>
      </c>
      <c r="I51" s="187" t="s">
        <v>38</v>
      </c>
    </row>
    <row r="52" spans="1:9" ht="31" hidden="1" customHeight="1" outlineLevel="1">
      <c r="A52" s="55"/>
      <c r="B52" s="76" t="s">
        <v>39</v>
      </c>
      <c r="C52" s="102"/>
      <c r="D52" s="95" t="s">
        <v>39</v>
      </c>
      <c r="E52" s="77"/>
      <c r="F52" s="113"/>
      <c r="G52" s="95" t="s">
        <v>39</v>
      </c>
      <c r="H52" s="77">
        <v>1</v>
      </c>
      <c r="I52" s="78"/>
    </row>
    <row r="53" spans="1:9" ht="30.75" hidden="1" customHeight="1" outlineLevel="1">
      <c r="A53" s="46"/>
      <c r="B53" s="64" t="s">
        <v>40</v>
      </c>
      <c r="C53" s="103"/>
      <c r="D53" s="96" t="s">
        <v>45</v>
      </c>
      <c r="E53" s="65"/>
      <c r="F53" s="114"/>
      <c r="G53" s="96" t="s">
        <v>45</v>
      </c>
      <c r="H53" s="65"/>
      <c r="I53" s="66">
        <v>0.5</v>
      </c>
    </row>
    <row r="54" spans="1:9" ht="23.05" hidden="1" customHeight="1" outlineLevel="1">
      <c r="A54" s="46"/>
      <c r="B54" s="64" t="s">
        <v>41</v>
      </c>
      <c r="C54" s="103"/>
      <c r="D54" s="96" t="s">
        <v>41</v>
      </c>
      <c r="E54" s="65"/>
      <c r="F54" s="114"/>
      <c r="G54" s="96" t="s">
        <v>41</v>
      </c>
      <c r="H54" s="65"/>
      <c r="I54" s="66">
        <v>0.5</v>
      </c>
    </row>
    <row r="55" spans="1:9" ht="31" hidden="1" customHeight="1" outlineLevel="1">
      <c r="A55" s="46"/>
      <c r="B55" s="69" t="s">
        <v>39</v>
      </c>
      <c r="C55" s="104"/>
      <c r="D55" s="97" t="s">
        <v>39</v>
      </c>
      <c r="E55" s="69"/>
      <c r="F55" s="104"/>
      <c r="G55" s="97" t="s">
        <v>39</v>
      </c>
      <c r="H55" s="69">
        <v>1</v>
      </c>
      <c r="I55" s="69"/>
    </row>
    <row r="56" spans="1:9" ht="24" hidden="1" customHeight="1" outlineLevel="1">
      <c r="A56" s="46"/>
      <c r="B56" s="64" t="s">
        <v>43</v>
      </c>
      <c r="C56" s="103"/>
      <c r="D56" s="96" t="s">
        <v>46</v>
      </c>
      <c r="E56" s="67"/>
      <c r="F56" s="114"/>
      <c r="G56" s="96" t="s">
        <v>43</v>
      </c>
      <c r="H56" s="65"/>
      <c r="I56" s="68">
        <v>0</v>
      </c>
    </row>
    <row r="57" spans="1:9" ht="36" hidden="1" customHeight="1" outlineLevel="1">
      <c r="A57" s="46"/>
      <c r="B57" s="64"/>
      <c r="C57" s="103"/>
      <c r="D57" s="97" t="s">
        <v>39</v>
      </c>
      <c r="E57" s="69"/>
      <c r="F57" s="104"/>
      <c r="G57" s="97" t="s">
        <v>39</v>
      </c>
      <c r="H57" s="69">
        <v>1</v>
      </c>
      <c r="I57" s="69"/>
    </row>
    <row r="58" spans="1:9" ht="20.05" hidden="1" customHeight="1" outlineLevel="1">
      <c r="A58" s="46"/>
      <c r="B58" s="64"/>
      <c r="C58" s="103"/>
      <c r="D58" s="96" t="s">
        <v>47</v>
      </c>
      <c r="E58" s="65"/>
      <c r="F58" s="114"/>
      <c r="G58" s="96"/>
      <c r="H58" s="65"/>
      <c r="I58" s="68"/>
    </row>
    <row r="59" spans="1:9" ht="22" hidden="1" customHeight="1" outlineLevel="1">
      <c r="A59" s="46"/>
      <c r="B59" s="64"/>
      <c r="C59" s="103"/>
      <c r="D59" s="96" t="s">
        <v>48</v>
      </c>
      <c r="E59" s="65"/>
      <c r="F59" s="114"/>
      <c r="G59" s="96"/>
      <c r="H59" s="65"/>
      <c r="I59" s="68"/>
    </row>
    <row r="60" spans="1:9" ht="65.25" hidden="1" customHeight="1" outlineLevel="1">
      <c r="A60" s="46"/>
      <c r="B60" s="64"/>
      <c r="C60" s="103"/>
      <c r="D60" s="96" t="s">
        <v>49</v>
      </c>
      <c r="E60" s="65"/>
      <c r="F60" s="114"/>
      <c r="G60" s="96" t="s">
        <v>47</v>
      </c>
      <c r="H60" s="65"/>
      <c r="I60" s="68">
        <v>0.5</v>
      </c>
    </row>
    <row r="61" spans="1:9" ht="26.05" hidden="1" customHeight="1" outlineLevel="1">
      <c r="A61" s="71"/>
      <c r="B61" s="72"/>
      <c r="C61" s="105"/>
      <c r="D61" s="98" t="s">
        <v>50</v>
      </c>
      <c r="E61" s="73"/>
      <c r="F61" s="115"/>
      <c r="G61" s="98"/>
      <c r="H61" s="73"/>
      <c r="I61" s="74"/>
    </row>
    <row r="62" spans="1:9" ht="16" hidden="1" customHeight="1" outlineLevel="1">
      <c r="A62" s="63"/>
      <c r="B62" s="63" t="s">
        <v>42</v>
      </c>
      <c r="C62" s="106"/>
      <c r="D62" s="63" t="s">
        <v>34</v>
      </c>
      <c r="E62" s="63"/>
      <c r="F62" s="106"/>
      <c r="G62" s="63" t="s">
        <v>34</v>
      </c>
      <c r="H62" s="63"/>
      <c r="I62" s="173"/>
    </row>
    <row r="63" spans="1:9" ht="12.3" hidden="1" outlineLevel="1">
      <c r="A63" s="75" t="s">
        <v>15</v>
      </c>
      <c r="B63" s="131">
        <v>3</v>
      </c>
      <c r="C63" s="124"/>
      <c r="D63" s="138">
        <v>7</v>
      </c>
      <c r="E63" s="152"/>
      <c r="F63" s="145"/>
      <c r="G63" s="159">
        <v>4</v>
      </c>
      <c r="H63" s="166"/>
      <c r="I63" s="174"/>
    </row>
    <row r="64" spans="1:9" ht="12.3" hidden="1" outlineLevel="1">
      <c r="A64" s="60" t="s">
        <v>10</v>
      </c>
      <c r="B64" s="132"/>
      <c r="C64" s="125"/>
      <c r="D64" s="139">
        <f>(B63/D63)</f>
        <v>0.42857142857142855</v>
      </c>
      <c r="E64" s="153"/>
      <c r="F64" s="146"/>
      <c r="G64" s="160">
        <f>B63/G63</f>
        <v>0.75</v>
      </c>
      <c r="H64" s="167"/>
      <c r="I64" s="175"/>
    </row>
    <row r="65" spans="1:9" ht="12.3" hidden="1" outlineLevel="1">
      <c r="A65" s="59" t="s">
        <v>11</v>
      </c>
      <c r="B65" s="133" t="s">
        <v>44</v>
      </c>
      <c r="C65" s="126"/>
      <c r="D65" s="140">
        <f>(F65/D63)</f>
        <v>0</v>
      </c>
      <c r="E65" s="154"/>
      <c r="F65" s="147">
        <f>SUM(F52:F62)</f>
        <v>0</v>
      </c>
      <c r="G65" s="161">
        <f>(I65/G63)</f>
        <v>0.375</v>
      </c>
      <c r="H65" s="168"/>
      <c r="I65" s="176">
        <f>SUM(I52:I62)</f>
        <v>1.5</v>
      </c>
    </row>
    <row r="66" spans="1:9" ht="12.3" hidden="1" outlineLevel="1">
      <c r="A66" s="61"/>
      <c r="B66" s="134" t="s">
        <v>44</v>
      </c>
      <c r="C66" s="127"/>
      <c r="D66" s="141" t="s">
        <v>12</v>
      </c>
      <c r="E66" s="155"/>
      <c r="F66" s="148"/>
      <c r="G66" s="162" t="s">
        <v>12</v>
      </c>
      <c r="H66" s="169"/>
      <c r="I66" s="177"/>
    </row>
    <row r="67" spans="1:9" ht="12.3" hidden="1" outlineLevel="1">
      <c r="A67" s="62" t="s">
        <v>31</v>
      </c>
      <c r="B67" s="135">
        <v>0</v>
      </c>
      <c r="C67" s="128"/>
      <c r="D67" s="142">
        <f>SUM(E52:E61)</f>
        <v>0</v>
      </c>
      <c r="E67" s="156"/>
      <c r="F67" s="149"/>
      <c r="G67" s="163">
        <f>SUM(H52:H61)</f>
        <v>3</v>
      </c>
      <c r="H67" s="170"/>
      <c r="I67" s="178"/>
    </row>
    <row r="68" spans="1:9" ht="12.3" hidden="1" outlineLevel="1">
      <c r="A68" s="58" t="s">
        <v>30</v>
      </c>
      <c r="B68" s="136">
        <v>2</v>
      </c>
      <c r="C68" s="129"/>
      <c r="D68" s="143" t="e">
        <f>SUM(#REF!)</f>
        <v>#REF!</v>
      </c>
      <c r="E68" s="157"/>
      <c r="F68" s="150"/>
      <c r="G68" s="164" t="e">
        <f>SUM(#REF!)</f>
        <v>#REF!</v>
      </c>
      <c r="H68" s="171"/>
      <c r="I68" s="179"/>
    </row>
    <row r="69" spans="1:9" ht="12.3" hidden="1" outlineLevel="1">
      <c r="A69" s="82" t="s">
        <v>16</v>
      </c>
      <c r="B69" s="137">
        <v>1</v>
      </c>
      <c r="C69" s="130"/>
      <c r="D69" s="144">
        <v>2</v>
      </c>
      <c r="E69" s="158"/>
      <c r="F69" s="151"/>
      <c r="G69" s="165">
        <v>1</v>
      </c>
      <c r="H69" s="172"/>
      <c r="I69" s="180"/>
    </row>
    <row r="70" spans="1:9" ht="19" hidden="1" customHeight="1" outlineLevel="1">
      <c r="A70" s="79"/>
      <c r="B70" s="80"/>
      <c r="C70" s="81"/>
      <c r="D70" s="122"/>
      <c r="E70" s="122"/>
      <c r="F70" s="123"/>
      <c r="G70" s="80"/>
      <c r="H70" s="80"/>
      <c r="I70" s="181"/>
    </row>
    <row r="71" spans="1:9" ht="17.05" hidden="1" customHeight="1" outlineLevel="1">
      <c r="A71" s="92" t="s">
        <v>18</v>
      </c>
      <c r="B71" s="83" t="s">
        <v>44</v>
      </c>
      <c r="C71" s="107"/>
      <c r="D71" s="99">
        <f>SUM(D64,D65)/2</f>
        <v>0.21428571428571427</v>
      </c>
      <c r="E71" s="84"/>
      <c r="F71" s="116"/>
      <c r="G71" s="110">
        <f>SUM(G64,G65)/2</f>
        <v>0.5625</v>
      </c>
      <c r="H71" s="85"/>
      <c r="I71" s="182"/>
    </row>
    <row r="72" spans="1:9" ht="17.05" hidden="1" customHeight="1" outlineLevel="1">
      <c r="A72" s="93" t="s">
        <v>17</v>
      </c>
      <c r="B72" s="86" t="s">
        <v>44</v>
      </c>
      <c r="C72" s="108"/>
      <c r="D72" s="100"/>
      <c r="E72" s="87"/>
      <c r="F72" s="117"/>
      <c r="G72" s="111">
        <f>(G71-D71)/D71</f>
        <v>1.625</v>
      </c>
      <c r="H72" s="88"/>
      <c r="I72" s="183"/>
    </row>
    <row r="73" spans="1:9" ht="17.05" hidden="1" customHeight="1" outlineLevel="1">
      <c r="A73" s="94" t="s">
        <v>20</v>
      </c>
      <c r="B73" s="89" t="s">
        <v>44</v>
      </c>
      <c r="C73" s="109"/>
      <c r="D73" s="101"/>
      <c r="E73" s="90"/>
      <c r="F73" s="118"/>
      <c r="G73" s="112"/>
      <c r="H73" s="91"/>
      <c r="I73" s="184"/>
    </row>
    <row r="74" spans="1:9" s="49" customFormat="1" hidden="1" outlineLevel="1">
      <c r="A74" s="47"/>
      <c r="B74" s="48"/>
      <c r="C74" s="56"/>
      <c r="D74" s="56"/>
      <c r="E74" s="56"/>
      <c r="F74" s="47"/>
      <c r="G74" s="56"/>
      <c r="H74" s="56"/>
      <c r="I74" s="47"/>
    </row>
    <row r="75" spans="1:9" ht="37.5" customHeight="1" collapsed="1">
      <c r="A75" s="70" t="s">
        <v>54</v>
      </c>
      <c r="B75" s="188" t="s">
        <v>51</v>
      </c>
      <c r="C75" s="189" t="s">
        <v>38</v>
      </c>
      <c r="D75" s="120" t="s">
        <v>36</v>
      </c>
      <c r="E75" s="185" t="s">
        <v>21</v>
      </c>
      <c r="F75" s="119" t="s">
        <v>38</v>
      </c>
      <c r="G75" s="121" t="s">
        <v>37</v>
      </c>
      <c r="H75" s="186" t="s">
        <v>21</v>
      </c>
      <c r="I75" s="187" t="s">
        <v>38</v>
      </c>
    </row>
    <row r="76" spans="1:9" ht="31" hidden="1" customHeight="1" outlineLevel="1">
      <c r="A76" s="55"/>
      <c r="B76" s="76" t="s">
        <v>39</v>
      </c>
      <c r="C76" s="102"/>
      <c r="D76" s="95" t="s">
        <v>39</v>
      </c>
      <c r="E76" s="77"/>
      <c r="F76" s="113"/>
      <c r="G76" s="95" t="s">
        <v>39</v>
      </c>
      <c r="H76" s="77">
        <v>1</v>
      </c>
      <c r="I76" s="78"/>
    </row>
    <row r="77" spans="1:9" ht="30.75" hidden="1" customHeight="1" outlineLevel="1">
      <c r="A77" s="46"/>
      <c r="B77" s="64" t="s">
        <v>40</v>
      </c>
      <c r="C77" s="103"/>
      <c r="D77" s="96" t="s">
        <v>45</v>
      </c>
      <c r="E77" s="65"/>
      <c r="F77" s="114"/>
      <c r="G77" s="96" t="s">
        <v>45</v>
      </c>
      <c r="H77" s="65"/>
      <c r="I77" s="66">
        <v>0.5</v>
      </c>
    </row>
    <row r="78" spans="1:9" ht="23.05" hidden="1" customHeight="1" outlineLevel="1">
      <c r="A78" s="46"/>
      <c r="B78" s="64" t="s">
        <v>41</v>
      </c>
      <c r="C78" s="103"/>
      <c r="D78" s="96" t="s">
        <v>41</v>
      </c>
      <c r="E78" s="65"/>
      <c r="F78" s="114"/>
      <c r="G78" s="96" t="s">
        <v>41</v>
      </c>
      <c r="H78" s="65"/>
      <c r="I78" s="66">
        <v>0.5</v>
      </c>
    </row>
    <row r="79" spans="1:9" ht="31" hidden="1" customHeight="1" outlineLevel="1">
      <c r="A79" s="46"/>
      <c r="B79" s="69" t="s">
        <v>39</v>
      </c>
      <c r="C79" s="104"/>
      <c r="D79" s="97" t="s">
        <v>39</v>
      </c>
      <c r="E79" s="69"/>
      <c r="F79" s="104"/>
      <c r="G79" s="97" t="s">
        <v>39</v>
      </c>
      <c r="H79" s="69">
        <v>1</v>
      </c>
      <c r="I79" s="69"/>
    </row>
    <row r="80" spans="1:9" ht="24" hidden="1" customHeight="1" outlineLevel="1">
      <c r="A80" s="46"/>
      <c r="B80" s="64" t="s">
        <v>43</v>
      </c>
      <c r="C80" s="103"/>
      <c r="D80" s="96" t="s">
        <v>46</v>
      </c>
      <c r="E80" s="67"/>
      <c r="F80" s="114"/>
      <c r="G80" s="96" t="s">
        <v>43</v>
      </c>
      <c r="H80" s="65"/>
      <c r="I80" s="68">
        <v>0</v>
      </c>
    </row>
    <row r="81" spans="1:9" ht="36" hidden="1" customHeight="1" outlineLevel="1">
      <c r="A81" s="46"/>
      <c r="B81" s="64"/>
      <c r="C81" s="103"/>
      <c r="D81" s="97" t="s">
        <v>39</v>
      </c>
      <c r="E81" s="69"/>
      <c r="F81" s="104"/>
      <c r="G81" s="97" t="s">
        <v>39</v>
      </c>
      <c r="H81" s="69">
        <v>1</v>
      </c>
      <c r="I81" s="69"/>
    </row>
    <row r="82" spans="1:9" ht="20.05" hidden="1" customHeight="1" outlineLevel="1">
      <c r="A82" s="46"/>
      <c r="B82" s="64"/>
      <c r="C82" s="103"/>
      <c r="D82" s="96" t="s">
        <v>47</v>
      </c>
      <c r="E82" s="65"/>
      <c r="F82" s="114"/>
      <c r="G82" s="96"/>
      <c r="H82" s="65"/>
      <c r="I82" s="68"/>
    </row>
    <row r="83" spans="1:9" ht="22" hidden="1" customHeight="1" outlineLevel="1">
      <c r="A83" s="46"/>
      <c r="B83" s="64"/>
      <c r="C83" s="103"/>
      <c r="D83" s="96" t="s">
        <v>48</v>
      </c>
      <c r="E83" s="65"/>
      <c r="F83" s="114"/>
      <c r="G83" s="96"/>
      <c r="H83" s="65"/>
      <c r="I83" s="68"/>
    </row>
    <row r="84" spans="1:9" ht="65.25" hidden="1" customHeight="1" outlineLevel="1">
      <c r="A84" s="46"/>
      <c r="B84" s="64"/>
      <c r="C84" s="103"/>
      <c r="D84" s="96" t="s">
        <v>49</v>
      </c>
      <c r="E84" s="65"/>
      <c r="F84" s="114"/>
      <c r="G84" s="96" t="s">
        <v>47</v>
      </c>
      <c r="H84" s="65"/>
      <c r="I84" s="68">
        <v>0.5</v>
      </c>
    </row>
    <row r="85" spans="1:9" ht="26.05" hidden="1" customHeight="1" outlineLevel="1">
      <c r="A85" s="71"/>
      <c r="B85" s="72"/>
      <c r="C85" s="105"/>
      <c r="D85" s="98" t="s">
        <v>50</v>
      </c>
      <c r="E85" s="73"/>
      <c r="F85" s="115"/>
      <c r="G85" s="98"/>
      <c r="H85" s="73"/>
      <c r="I85" s="74"/>
    </row>
    <row r="86" spans="1:9" ht="16" hidden="1" customHeight="1" outlineLevel="1">
      <c r="A86" s="63"/>
      <c r="B86" s="63" t="s">
        <v>42</v>
      </c>
      <c r="C86" s="106"/>
      <c r="D86" s="63" t="s">
        <v>34</v>
      </c>
      <c r="E86" s="63"/>
      <c r="F86" s="106"/>
      <c r="G86" s="63" t="s">
        <v>34</v>
      </c>
      <c r="H86" s="63"/>
      <c r="I86" s="173"/>
    </row>
    <row r="87" spans="1:9" ht="12.3" hidden="1" outlineLevel="1">
      <c r="A87" s="75" t="s">
        <v>15</v>
      </c>
      <c r="B87" s="131">
        <v>3</v>
      </c>
      <c r="C87" s="124"/>
      <c r="D87" s="138">
        <v>7</v>
      </c>
      <c r="E87" s="152"/>
      <c r="F87" s="145"/>
      <c r="G87" s="159">
        <v>4</v>
      </c>
      <c r="H87" s="166"/>
      <c r="I87" s="174"/>
    </row>
    <row r="88" spans="1:9" ht="12.3" hidden="1" outlineLevel="1">
      <c r="A88" s="60" t="s">
        <v>10</v>
      </c>
      <c r="B88" s="132"/>
      <c r="C88" s="125"/>
      <c r="D88" s="139">
        <f>(B87/D87)</f>
        <v>0.42857142857142855</v>
      </c>
      <c r="E88" s="153"/>
      <c r="F88" s="146"/>
      <c r="G88" s="160">
        <f>B87/G87</f>
        <v>0.75</v>
      </c>
      <c r="H88" s="167"/>
      <c r="I88" s="175"/>
    </row>
    <row r="89" spans="1:9" ht="12.3" hidden="1" outlineLevel="1">
      <c r="A89" s="59" t="s">
        <v>11</v>
      </c>
      <c r="B89" s="133" t="s">
        <v>44</v>
      </c>
      <c r="C89" s="126"/>
      <c r="D89" s="140">
        <f>(F89/D87)</f>
        <v>0</v>
      </c>
      <c r="E89" s="154"/>
      <c r="F89" s="147">
        <f>SUM(F76:F86)</f>
        <v>0</v>
      </c>
      <c r="G89" s="161">
        <f>(I89/G87)</f>
        <v>0.375</v>
      </c>
      <c r="H89" s="168"/>
      <c r="I89" s="176">
        <f>SUM(I76:I86)</f>
        <v>1.5</v>
      </c>
    </row>
    <row r="90" spans="1:9" ht="12.3" hidden="1" outlineLevel="1">
      <c r="A90" s="61"/>
      <c r="B90" s="134" t="s">
        <v>44</v>
      </c>
      <c r="C90" s="127"/>
      <c r="D90" s="141" t="s">
        <v>12</v>
      </c>
      <c r="E90" s="155"/>
      <c r="F90" s="148"/>
      <c r="G90" s="162" t="s">
        <v>12</v>
      </c>
      <c r="H90" s="169"/>
      <c r="I90" s="177"/>
    </row>
    <row r="91" spans="1:9" ht="12.3" hidden="1" outlineLevel="1">
      <c r="A91" s="62" t="s">
        <v>31</v>
      </c>
      <c r="B91" s="135">
        <v>0</v>
      </c>
      <c r="C91" s="128"/>
      <c r="D91" s="142">
        <f>SUM(E76:E85)</f>
        <v>0</v>
      </c>
      <c r="E91" s="156"/>
      <c r="F91" s="149"/>
      <c r="G91" s="163">
        <f>SUM(H76:H85)</f>
        <v>3</v>
      </c>
      <c r="H91" s="170"/>
      <c r="I91" s="178"/>
    </row>
    <row r="92" spans="1:9" ht="12.3" hidden="1" outlineLevel="1">
      <c r="A92" s="58" t="s">
        <v>30</v>
      </c>
      <c r="B92" s="136">
        <v>2</v>
      </c>
      <c r="C92" s="129"/>
      <c r="D92" s="143" t="e">
        <f>SUM(#REF!)</f>
        <v>#REF!</v>
      </c>
      <c r="E92" s="157"/>
      <c r="F92" s="150"/>
      <c r="G92" s="164" t="e">
        <f>SUM(#REF!)</f>
        <v>#REF!</v>
      </c>
      <c r="H92" s="171"/>
      <c r="I92" s="179"/>
    </row>
    <row r="93" spans="1:9" ht="12.3" hidden="1" outlineLevel="1">
      <c r="A93" s="82" t="s">
        <v>16</v>
      </c>
      <c r="B93" s="137">
        <v>1</v>
      </c>
      <c r="C93" s="130"/>
      <c r="D93" s="144">
        <v>2</v>
      </c>
      <c r="E93" s="158"/>
      <c r="F93" s="151"/>
      <c r="G93" s="165">
        <v>1</v>
      </c>
      <c r="H93" s="172"/>
      <c r="I93" s="180"/>
    </row>
    <row r="94" spans="1:9" ht="19" hidden="1" customHeight="1" outlineLevel="1">
      <c r="A94" s="79"/>
      <c r="B94" s="80"/>
      <c r="C94" s="81"/>
      <c r="D94" s="122"/>
      <c r="E94" s="122"/>
      <c r="F94" s="123"/>
      <c r="G94" s="80"/>
      <c r="H94" s="80"/>
      <c r="I94" s="181"/>
    </row>
    <row r="95" spans="1:9" ht="17.05" hidden="1" customHeight="1" outlineLevel="1">
      <c r="A95" s="92" t="s">
        <v>18</v>
      </c>
      <c r="B95" s="83" t="s">
        <v>44</v>
      </c>
      <c r="C95" s="107"/>
      <c r="D95" s="99">
        <f>SUM(D88,D89)/2</f>
        <v>0.21428571428571427</v>
      </c>
      <c r="E95" s="84"/>
      <c r="F95" s="116"/>
      <c r="G95" s="110">
        <f>SUM(G88,G89)/2</f>
        <v>0.5625</v>
      </c>
      <c r="H95" s="85"/>
      <c r="I95" s="182"/>
    </row>
    <row r="96" spans="1:9" ht="17.05" hidden="1" customHeight="1" outlineLevel="1">
      <c r="A96" s="93" t="s">
        <v>17</v>
      </c>
      <c r="B96" s="86" t="s">
        <v>44</v>
      </c>
      <c r="C96" s="108"/>
      <c r="D96" s="100"/>
      <c r="E96" s="87"/>
      <c r="F96" s="117"/>
      <c r="G96" s="111">
        <f>(G95-D95)/D95</f>
        <v>1.625</v>
      </c>
      <c r="H96" s="88"/>
      <c r="I96" s="183"/>
    </row>
    <row r="97" spans="1:9" ht="17.05" hidden="1" customHeight="1" outlineLevel="1">
      <c r="A97" s="94" t="s">
        <v>20</v>
      </c>
      <c r="B97" s="89" t="s">
        <v>44</v>
      </c>
      <c r="C97" s="109"/>
      <c r="D97" s="101"/>
      <c r="E97" s="90"/>
      <c r="F97" s="118"/>
      <c r="G97" s="112"/>
      <c r="H97" s="91"/>
      <c r="I97" s="184"/>
    </row>
    <row r="98" spans="1:9" s="49" customFormat="1" hidden="1" outlineLevel="1">
      <c r="A98" s="47"/>
      <c r="B98" s="48"/>
      <c r="C98" s="56"/>
      <c r="D98" s="56"/>
      <c r="E98" s="56"/>
      <c r="F98" s="47"/>
      <c r="G98" s="56"/>
      <c r="H98" s="56"/>
      <c r="I98" s="47"/>
    </row>
    <row r="99" spans="1:9" ht="37.5" customHeight="1" collapsed="1">
      <c r="A99" s="70" t="s">
        <v>54</v>
      </c>
      <c r="B99" s="188" t="s">
        <v>51</v>
      </c>
      <c r="C99" s="189" t="s">
        <v>38</v>
      </c>
      <c r="D99" s="120" t="s">
        <v>36</v>
      </c>
      <c r="E99" s="185" t="s">
        <v>21</v>
      </c>
      <c r="F99" s="119" t="s">
        <v>38</v>
      </c>
      <c r="G99" s="121" t="s">
        <v>37</v>
      </c>
      <c r="H99" s="186" t="s">
        <v>21</v>
      </c>
      <c r="I99" s="187" t="s">
        <v>38</v>
      </c>
    </row>
    <row r="100" spans="1:9" ht="31" hidden="1" customHeight="1" outlineLevel="1">
      <c r="A100" s="55"/>
      <c r="B100" s="76" t="s">
        <v>39</v>
      </c>
      <c r="C100" s="102"/>
      <c r="D100" s="95" t="s">
        <v>39</v>
      </c>
      <c r="E100" s="77"/>
      <c r="F100" s="113"/>
      <c r="G100" s="95" t="s">
        <v>39</v>
      </c>
      <c r="H100" s="77">
        <v>1</v>
      </c>
      <c r="I100" s="78"/>
    </row>
    <row r="101" spans="1:9" ht="30.75" hidden="1" customHeight="1" outlineLevel="1">
      <c r="A101" s="46"/>
      <c r="B101" s="64" t="s">
        <v>40</v>
      </c>
      <c r="C101" s="103"/>
      <c r="D101" s="96" t="s">
        <v>45</v>
      </c>
      <c r="E101" s="65"/>
      <c r="F101" s="114"/>
      <c r="G101" s="96" t="s">
        <v>45</v>
      </c>
      <c r="H101" s="65"/>
      <c r="I101" s="66">
        <v>0.5</v>
      </c>
    </row>
    <row r="102" spans="1:9" ht="23.05" hidden="1" customHeight="1" outlineLevel="1">
      <c r="A102" s="46"/>
      <c r="B102" s="64" t="s">
        <v>41</v>
      </c>
      <c r="C102" s="103"/>
      <c r="D102" s="96" t="s">
        <v>41</v>
      </c>
      <c r="E102" s="65"/>
      <c r="F102" s="114"/>
      <c r="G102" s="96" t="s">
        <v>41</v>
      </c>
      <c r="H102" s="65"/>
      <c r="I102" s="66">
        <v>0.5</v>
      </c>
    </row>
    <row r="103" spans="1:9" ht="31" hidden="1" customHeight="1" outlineLevel="1">
      <c r="A103" s="46"/>
      <c r="B103" s="69" t="s">
        <v>39</v>
      </c>
      <c r="C103" s="104"/>
      <c r="D103" s="97" t="s">
        <v>39</v>
      </c>
      <c r="E103" s="69"/>
      <c r="F103" s="104"/>
      <c r="G103" s="97" t="s">
        <v>39</v>
      </c>
      <c r="H103" s="69">
        <v>1</v>
      </c>
      <c r="I103" s="69"/>
    </row>
    <row r="104" spans="1:9" ht="24" hidden="1" customHeight="1" outlineLevel="1">
      <c r="A104" s="46"/>
      <c r="B104" s="64" t="s">
        <v>43</v>
      </c>
      <c r="C104" s="103"/>
      <c r="D104" s="96" t="s">
        <v>46</v>
      </c>
      <c r="E104" s="67"/>
      <c r="F104" s="114"/>
      <c r="G104" s="96" t="s">
        <v>43</v>
      </c>
      <c r="H104" s="65"/>
      <c r="I104" s="68">
        <v>0</v>
      </c>
    </row>
    <row r="105" spans="1:9" ht="36" hidden="1" customHeight="1" outlineLevel="1">
      <c r="A105" s="46"/>
      <c r="B105" s="64"/>
      <c r="C105" s="103"/>
      <c r="D105" s="97" t="s">
        <v>39</v>
      </c>
      <c r="E105" s="69"/>
      <c r="F105" s="104"/>
      <c r="G105" s="97" t="s">
        <v>39</v>
      </c>
      <c r="H105" s="69">
        <v>1</v>
      </c>
      <c r="I105" s="69"/>
    </row>
    <row r="106" spans="1:9" ht="20.05" hidden="1" customHeight="1" outlineLevel="1">
      <c r="A106" s="46"/>
      <c r="B106" s="64"/>
      <c r="C106" s="103"/>
      <c r="D106" s="96" t="s">
        <v>47</v>
      </c>
      <c r="E106" s="65"/>
      <c r="F106" s="114"/>
      <c r="G106" s="96"/>
      <c r="H106" s="65"/>
      <c r="I106" s="68"/>
    </row>
    <row r="107" spans="1:9" ht="22" hidden="1" customHeight="1" outlineLevel="1">
      <c r="A107" s="46"/>
      <c r="B107" s="64"/>
      <c r="C107" s="103"/>
      <c r="D107" s="96" t="s">
        <v>48</v>
      </c>
      <c r="E107" s="65"/>
      <c r="F107" s="114"/>
      <c r="G107" s="96"/>
      <c r="H107" s="65"/>
      <c r="I107" s="68"/>
    </row>
    <row r="108" spans="1:9" ht="65.25" hidden="1" customHeight="1" outlineLevel="1">
      <c r="A108" s="46"/>
      <c r="B108" s="64"/>
      <c r="C108" s="103"/>
      <c r="D108" s="96" t="s">
        <v>49</v>
      </c>
      <c r="E108" s="65"/>
      <c r="F108" s="114"/>
      <c r="G108" s="96" t="s">
        <v>47</v>
      </c>
      <c r="H108" s="65"/>
      <c r="I108" s="68">
        <v>0.5</v>
      </c>
    </row>
    <row r="109" spans="1:9" ht="26.05" hidden="1" customHeight="1" outlineLevel="1">
      <c r="A109" s="71"/>
      <c r="B109" s="72"/>
      <c r="C109" s="105"/>
      <c r="D109" s="98" t="s">
        <v>50</v>
      </c>
      <c r="E109" s="73"/>
      <c r="F109" s="115"/>
      <c r="G109" s="98"/>
      <c r="H109" s="73"/>
      <c r="I109" s="74"/>
    </row>
    <row r="110" spans="1:9" ht="16" hidden="1" customHeight="1" outlineLevel="1">
      <c r="A110" s="63"/>
      <c r="B110" s="63" t="s">
        <v>42</v>
      </c>
      <c r="C110" s="106"/>
      <c r="D110" s="63" t="s">
        <v>34</v>
      </c>
      <c r="E110" s="63"/>
      <c r="F110" s="106"/>
      <c r="G110" s="63" t="s">
        <v>34</v>
      </c>
      <c r="H110" s="63"/>
      <c r="I110" s="173"/>
    </row>
    <row r="111" spans="1:9" ht="12.3" hidden="1" outlineLevel="1">
      <c r="A111" s="75" t="s">
        <v>15</v>
      </c>
      <c r="B111" s="131">
        <v>3</v>
      </c>
      <c r="C111" s="124"/>
      <c r="D111" s="138">
        <v>7</v>
      </c>
      <c r="E111" s="152"/>
      <c r="F111" s="145"/>
      <c r="G111" s="159">
        <v>4</v>
      </c>
      <c r="H111" s="166"/>
      <c r="I111" s="174"/>
    </row>
    <row r="112" spans="1:9" ht="12.3" hidden="1" outlineLevel="1">
      <c r="A112" s="60" t="s">
        <v>10</v>
      </c>
      <c r="B112" s="132"/>
      <c r="C112" s="125"/>
      <c r="D112" s="139">
        <f>(B111/D111)</f>
        <v>0.42857142857142855</v>
      </c>
      <c r="E112" s="153"/>
      <c r="F112" s="146"/>
      <c r="G112" s="160">
        <f>B111/G111</f>
        <v>0.75</v>
      </c>
      <c r="H112" s="167"/>
      <c r="I112" s="175"/>
    </row>
    <row r="113" spans="1:9" ht="12.3" hidden="1" outlineLevel="1">
      <c r="A113" s="59" t="s">
        <v>11</v>
      </c>
      <c r="B113" s="133" t="s">
        <v>44</v>
      </c>
      <c r="C113" s="126"/>
      <c r="D113" s="140">
        <f>(F113/D111)</f>
        <v>0</v>
      </c>
      <c r="E113" s="154"/>
      <c r="F113" s="147">
        <f>SUM(F100:F110)</f>
        <v>0</v>
      </c>
      <c r="G113" s="161">
        <f>(I113/G111)</f>
        <v>0.375</v>
      </c>
      <c r="H113" s="168"/>
      <c r="I113" s="176">
        <f>SUM(I100:I110)</f>
        <v>1.5</v>
      </c>
    </row>
    <row r="114" spans="1:9" ht="12.3" hidden="1" outlineLevel="1">
      <c r="A114" s="61"/>
      <c r="B114" s="134" t="s">
        <v>44</v>
      </c>
      <c r="C114" s="127"/>
      <c r="D114" s="141" t="s">
        <v>12</v>
      </c>
      <c r="E114" s="155"/>
      <c r="F114" s="148"/>
      <c r="G114" s="162" t="s">
        <v>12</v>
      </c>
      <c r="H114" s="169"/>
      <c r="I114" s="177"/>
    </row>
    <row r="115" spans="1:9" ht="12.3" hidden="1" outlineLevel="1">
      <c r="A115" s="62" t="s">
        <v>31</v>
      </c>
      <c r="B115" s="135">
        <v>0</v>
      </c>
      <c r="C115" s="128"/>
      <c r="D115" s="142">
        <f>SUM(E100:E109)</f>
        <v>0</v>
      </c>
      <c r="E115" s="156"/>
      <c r="F115" s="149"/>
      <c r="G115" s="163">
        <f>SUM(H100:H109)</f>
        <v>3</v>
      </c>
      <c r="H115" s="170"/>
      <c r="I115" s="178"/>
    </row>
    <row r="116" spans="1:9" ht="12.3" hidden="1" outlineLevel="1">
      <c r="A116" s="58" t="s">
        <v>30</v>
      </c>
      <c r="B116" s="136">
        <v>2</v>
      </c>
      <c r="C116" s="129"/>
      <c r="D116" s="143" t="e">
        <f>SUM(#REF!)</f>
        <v>#REF!</v>
      </c>
      <c r="E116" s="157"/>
      <c r="F116" s="150"/>
      <c r="G116" s="164" t="e">
        <f>SUM(#REF!)</f>
        <v>#REF!</v>
      </c>
      <c r="H116" s="171"/>
      <c r="I116" s="179"/>
    </row>
    <row r="117" spans="1:9" ht="12.3" hidden="1" outlineLevel="1">
      <c r="A117" s="82" t="s">
        <v>16</v>
      </c>
      <c r="B117" s="137">
        <v>1</v>
      </c>
      <c r="C117" s="130"/>
      <c r="D117" s="144">
        <v>2</v>
      </c>
      <c r="E117" s="158"/>
      <c r="F117" s="151"/>
      <c r="G117" s="165">
        <v>1</v>
      </c>
      <c r="H117" s="172"/>
      <c r="I117" s="180"/>
    </row>
    <row r="118" spans="1:9" ht="19" hidden="1" customHeight="1" outlineLevel="1">
      <c r="A118" s="79"/>
      <c r="B118" s="80"/>
      <c r="C118" s="81"/>
      <c r="D118" s="122"/>
      <c r="E118" s="122"/>
      <c r="F118" s="123"/>
      <c r="G118" s="80"/>
      <c r="H118" s="80"/>
      <c r="I118" s="181"/>
    </row>
    <row r="119" spans="1:9" ht="17.05" hidden="1" customHeight="1" outlineLevel="1">
      <c r="A119" s="92" t="s">
        <v>18</v>
      </c>
      <c r="B119" s="83" t="s">
        <v>44</v>
      </c>
      <c r="C119" s="107"/>
      <c r="D119" s="99">
        <f>SUM(D112,D113)/2</f>
        <v>0.21428571428571427</v>
      </c>
      <c r="E119" s="84"/>
      <c r="F119" s="116"/>
      <c r="G119" s="110">
        <f>SUM(G112,G113)/2</f>
        <v>0.5625</v>
      </c>
      <c r="H119" s="85"/>
      <c r="I119" s="182"/>
    </row>
    <row r="120" spans="1:9" ht="17.05" hidden="1" customHeight="1" outlineLevel="1">
      <c r="A120" s="93" t="s">
        <v>17</v>
      </c>
      <c r="B120" s="86" t="s">
        <v>44</v>
      </c>
      <c r="C120" s="108"/>
      <c r="D120" s="100"/>
      <c r="E120" s="87"/>
      <c r="F120" s="117"/>
      <c r="G120" s="111">
        <f>(G119-D119)/D119</f>
        <v>1.625</v>
      </c>
      <c r="H120" s="88"/>
      <c r="I120" s="183"/>
    </row>
    <row r="121" spans="1:9" ht="17.05" hidden="1" customHeight="1" outlineLevel="1">
      <c r="A121" s="94" t="s">
        <v>20</v>
      </c>
      <c r="B121" s="89" t="s">
        <v>44</v>
      </c>
      <c r="C121" s="109"/>
      <c r="D121" s="101"/>
      <c r="E121" s="90"/>
      <c r="F121" s="118"/>
      <c r="G121" s="112"/>
      <c r="H121" s="91"/>
      <c r="I121" s="184"/>
    </row>
    <row r="122" spans="1:9" s="49" customFormat="1" hidden="1" outlineLevel="1">
      <c r="A122" s="47"/>
      <c r="B122" s="48"/>
      <c r="C122" s="56"/>
      <c r="D122" s="56"/>
      <c r="E122" s="56"/>
      <c r="F122" s="47"/>
      <c r="G122" s="56"/>
      <c r="H122" s="56"/>
      <c r="I122" s="47"/>
    </row>
    <row r="123" spans="1:9" ht="37.5" customHeight="1" collapsed="1">
      <c r="A123" s="70" t="s">
        <v>54</v>
      </c>
      <c r="B123" s="188" t="s">
        <v>51</v>
      </c>
      <c r="C123" s="189" t="s">
        <v>38</v>
      </c>
      <c r="D123" s="120" t="s">
        <v>36</v>
      </c>
      <c r="E123" s="185" t="s">
        <v>21</v>
      </c>
      <c r="F123" s="119" t="s">
        <v>38</v>
      </c>
      <c r="G123" s="121" t="s">
        <v>37</v>
      </c>
      <c r="H123" s="186" t="s">
        <v>21</v>
      </c>
      <c r="I123" s="187" t="s">
        <v>38</v>
      </c>
    </row>
    <row r="124" spans="1:9" ht="31" hidden="1" customHeight="1" outlineLevel="1">
      <c r="A124" s="55"/>
      <c r="B124" s="76" t="s">
        <v>39</v>
      </c>
      <c r="C124" s="102"/>
      <c r="D124" s="95" t="s">
        <v>39</v>
      </c>
      <c r="E124" s="77"/>
      <c r="F124" s="113"/>
      <c r="G124" s="95" t="s">
        <v>39</v>
      </c>
      <c r="H124" s="77">
        <v>1</v>
      </c>
      <c r="I124" s="78"/>
    </row>
    <row r="125" spans="1:9" ht="30.75" hidden="1" customHeight="1" outlineLevel="1">
      <c r="A125" s="46"/>
      <c r="B125" s="64" t="s">
        <v>40</v>
      </c>
      <c r="C125" s="103"/>
      <c r="D125" s="96" t="s">
        <v>45</v>
      </c>
      <c r="E125" s="65"/>
      <c r="F125" s="114"/>
      <c r="G125" s="96" t="s">
        <v>45</v>
      </c>
      <c r="H125" s="65"/>
      <c r="I125" s="66">
        <v>0.5</v>
      </c>
    </row>
    <row r="126" spans="1:9" ht="23.05" hidden="1" customHeight="1" outlineLevel="1">
      <c r="A126" s="46"/>
      <c r="B126" s="64" t="s">
        <v>41</v>
      </c>
      <c r="C126" s="103"/>
      <c r="D126" s="96" t="s">
        <v>41</v>
      </c>
      <c r="E126" s="65"/>
      <c r="F126" s="114"/>
      <c r="G126" s="96" t="s">
        <v>41</v>
      </c>
      <c r="H126" s="65"/>
      <c r="I126" s="66">
        <v>0.5</v>
      </c>
    </row>
    <row r="127" spans="1:9" ht="31" hidden="1" customHeight="1" outlineLevel="1">
      <c r="A127" s="46"/>
      <c r="B127" s="69" t="s">
        <v>39</v>
      </c>
      <c r="C127" s="104"/>
      <c r="D127" s="97" t="s">
        <v>39</v>
      </c>
      <c r="E127" s="69"/>
      <c r="F127" s="104"/>
      <c r="G127" s="97" t="s">
        <v>39</v>
      </c>
      <c r="H127" s="69">
        <v>1</v>
      </c>
      <c r="I127" s="69"/>
    </row>
    <row r="128" spans="1:9" ht="24" hidden="1" customHeight="1" outlineLevel="1">
      <c r="A128" s="46"/>
      <c r="B128" s="64" t="s">
        <v>43</v>
      </c>
      <c r="C128" s="103"/>
      <c r="D128" s="96" t="s">
        <v>46</v>
      </c>
      <c r="E128" s="67"/>
      <c r="F128" s="114"/>
      <c r="G128" s="96" t="s">
        <v>43</v>
      </c>
      <c r="H128" s="65"/>
      <c r="I128" s="68">
        <v>0</v>
      </c>
    </row>
    <row r="129" spans="1:9" ht="36" hidden="1" customHeight="1" outlineLevel="1">
      <c r="A129" s="46"/>
      <c r="B129" s="64"/>
      <c r="C129" s="103"/>
      <c r="D129" s="97" t="s">
        <v>39</v>
      </c>
      <c r="E129" s="69"/>
      <c r="F129" s="104"/>
      <c r="G129" s="97" t="s">
        <v>39</v>
      </c>
      <c r="H129" s="69">
        <v>1</v>
      </c>
      <c r="I129" s="69"/>
    </row>
    <row r="130" spans="1:9" ht="20.05" hidden="1" customHeight="1" outlineLevel="1">
      <c r="A130" s="46"/>
      <c r="B130" s="64"/>
      <c r="C130" s="103"/>
      <c r="D130" s="96" t="s">
        <v>47</v>
      </c>
      <c r="E130" s="65"/>
      <c r="F130" s="114"/>
      <c r="G130" s="96"/>
      <c r="H130" s="65"/>
      <c r="I130" s="68"/>
    </row>
    <row r="131" spans="1:9" ht="22" hidden="1" customHeight="1" outlineLevel="1">
      <c r="A131" s="46"/>
      <c r="B131" s="64"/>
      <c r="C131" s="103"/>
      <c r="D131" s="96" t="s">
        <v>48</v>
      </c>
      <c r="E131" s="65"/>
      <c r="F131" s="114"/>
      <c r="G131" s="96"/>
      <c r="H131" s="65"/>
      <c r="I131" s="68"/>
    </row>
    <row r="132" spans="1:9" ht="65.25" hidden="1" customHeight="1" outlineLevel="1">
      <c r="A132" s="46"/>
      <c r="B132" s="64"/>
      <c r="C132" s="103"/>
      <c r="D132" s="96" t="s">
        <v>49</v>
      </c>
      <c r="E132" s="65"/>
      <c r="F132" s="114"/>
      <c r="G132" s="96" t="s">
        <v>47</v>
      </c>
      <c r="H132" s="65"/>
      <c r="I132" s="68">
        <v>0.5</v>
      </c>
    </row>
    <row r="133" spans="1:9" ht="26.05" hidden="1" customHeight="1" outlineLevel="1">
      <c r="A133" s="71"/>
      <c r="B133" s="72"/>
      <c r="C133" s="105"/>
      <c r="D133" s="98" t="s">
        <v>50</v>
      </c>
      <c r="E133" s="73"/>
      <c r="F133" s="115"/>
      <c r="G133" s="98"/>
      <c r="H133" s="73"/>
      <c r="I133" s="74"/>
    </row>
    <row r="134" spans="1:9" ht="16" hidden="1" customHeight="1" outlineLevel="1">
      <c r="A134" s="63"/>
      <c r="B134" s="63" t="s">
        <v>42</v>
      </c>
      <c r="C134" s="106"/>
      <c r="D134" s="63" t="s">
        <v>34</v>
      </c>
      <c r="E134" s="63"/>
      <c r="F134" s="106"/>
      <c r="G134" s="63" t="s">
        <v>34</v>
      </c>
      <c r="H134" s="63"/>
      <c r="I134" s="173"/>
    </row>
    <row r="135" spans="1:9" ht="12.3" hidden="1" outlineLevel="1">
      <c r="A135" s="75" t="s">
        <v>15</v>
      </c>
      <c r="B135" s="131">
        <v>3</v>
      </c>
      <c r="C135" s="124"/>
      <c r="D135" s="138">
        <v>7</v>
      </c>
      <c r="E135" s="152"/>
      <c r="F135" s="145"/>
      <c r="G135" s="159">
        <v>4</v>
      </c>
      <c r="H135" s="166"/>
      <c r="I135" s="174"/>
    </row>
    <row r="136" spans="1:9" ht="12.3" hidden="1" outlineLevel="1">
      <c r="A136" s="60" t="s">
        <v>10</v>
      </c>
      <c r="B136" s="132"/>
      <c r="C136" s="125"/>
      <c r="D136" s="139">
        <f>(B135/D135)</f>
        <v>0.42857142857142855</v>
      </c>
      <c r="E136" s="153"/>
      <c r="F136" s="146"/>
      <c r="G136" s="160">
        <f>B135/G135</f>
        <v>0.75</v>
      </c>
      <c r="H136" s="167"/>
      <c r="I136" s="175"/>
    </row>
    <row r="137" spans="1:9" ht="12.3" hidden="1" outlineLevel="1">
      <c r="A137" s="59" t="s">
        <v>11</v>
      </c>
      <c r="B137" s="133" t="s">
        <v>44</v>
      </c>
      <c r="C137" s="126"/>
      <c r="D137" s="140">
        <f>(F137/D135)</f>
        <v>0</v>
      </c>
      <c r="E137" s="154"/>
      <c r="F137" s="147">
        <f>SUM(F124:F134)</f>
        <v>0</v>
      </c>
      <c r="G137" s="161">
        <f>(I137/G135)</f>
        <v>0.375</v>
      </c>
      <c r="H137" s="168"/>
      <c r="I137" s="176">
        <f>SUM(I124:I134)</f>
        <v>1.5</v>
      </c>
    </row>
    <row r="138" spans="1:9" ht="12.3" hidden="1" outlineLevel="1">
      <c r="A138" s="61"/>
      <c r="B138" s="134" t="s">
        <v>44</v>
      </c>
      <c r="C138" s="127"/>
      <c r="D138" s="141" t="s">
        <v>12</v>
      </c>
      <c r="E138" s="155"/>
      <c r="F138" s="148"/>
      <c r="G138" s="162" t="s">
        <v>12</v>
      </c>
      <c r="H138" s="169"/>
      <c r="I138" s="177"/>
    </row>
    <row r="139" spans="1:9" ht="12.3" hidden="1" outlineLevel="1">
      <c r="A139" s="62" t="s">
        <v>31</v>
      </c>
      <c r="B139" s="135">
        <v>0</v>
      </c>
      <c r="C139" s="128"/>
      <c r="D139" s="142">
        <f>SUM(E124:E133)</f>
        <v>0</v>
      </c>
      <c r="E139" s="156"/>
      <c r="F139" s="149"/>
      <c r="G139" s="163">
        <f>SUM(H124:H133)</f>
        <v>3</v>
      </c>
      <c r="H139" s="170"/>
      <c r="I139" s="178"/>
    </row>
    <row r="140" spans="1:9" ht="12.3" hidden="1" outlineLevel="1">
      <c r="A140" s="58" t="s">
        <v>30</v>
      </c>
      <c r="B140" s="136">
        <v>2</v>
      </c>
      <c r="C140" s="129"/>
      <c r="D140" s="143" t="e">
        <f>SUM(#REF!)</f>
        <v>#REF!</v>
      </c>
      <c r="E140" s="157"/>
      <c r="F140" s="150"/>
      <c r="G140" s="164" t="e">
        <f>SUM(#REF!)</f>
        <v>#REF!</v>
      </c>
      <c r="H140" s="171"/>
      <c r="I140" s="179"/>
    </row>
    <row r="141" spans="1:9" ht="12.3" hidden="1" outlineLevel="1">
      <c r="A141" s="82" t="s">
        <v>16</v>
      </c>
      <c r="B141" s="137">
        <v>1</v>
      </c>
      <c r="C141" s="130"/>
      <c r="D141" s="144">
        <v>2</v>
      </c>
      <c r="E141" s="158"/>
      <c r="F141" s="151"/>
      <c r="G141" s="165">
        <v>1</v>
      </c>
      <c r="H141" s="172"/>
      <c r="I141" s="180"/>
    </row>
    <row r="142" spans="1:9" ht="19" hidden="1" customHeight="1" outlineLevel="1">
      <c r="A142" s="79"/>
      <c r="B142" s="80"/>
      <c r="C142" s="81"/>
      <c r="D142" s="122"/>
      <c r="E142" s="122"/>
      <c r="F142" s="123"/>
      <c r="G142" s="80"/>
      <c r="H142" s="80"/>
      <c r="I142" s="181"/>
    </row>
    <row r="143" spans="1:9" ht="17.05" hidden="1" customHeight="1" outlineLevel="1">
      <c r="A143" s="92" t="s">
        <v>18</v>
      </c>
      <c r="B143" s="83" t="s">
        <v>44</v>
      </c>
      <c r="C143" s="107"/>
      <c r="D143" s="99">
        <f>SUM(D136,D137)/2</f>
        <v>0.21428571428571427</v>
      </c>
      <c r="E143" s="84"/>
      <c r="F143" s="116"/>
      <c r="G143" s="110">
        <f>SUM(G136,G137)/2</f>
        <v>0.5625</v>
      </c>
      <c r="H143" s="85"/>
      <c r="I143" s="182"/>
    </row>
    <row r="144" spans="1:9" ht="17.05" hidden="1" customHeight="1" outlineLevel="1">
      <c r="A144" s="93" t="s">
        <v>17</v>
      </c>
      <c r="B144" s="86" t="s">
        <v>44</v>
      </c>
      <c r="C144" s="108"/>
      <c r="D144" s="100"/>
      <c r="E144" s="87"/>
      <c r="F144" s="117"/>
      <c r="G144" s="111">
        <f>(G143-D143)/D143</f>
        <v>1.625</v>
      </c>
      <c r="H144" s="88"/>
      <c r="I144" s="183"/>
    </row>
    <row r="145" spans="1:9" ht="17.05" hidden="1" customHeight="1" outlineLevel="1">
      <c r="A145" s="94" t="s">
        <v>20</v>
      </c>
      <c r="B145" s="89" t="s">
        <v>44</v>
      </c>
      <c r="C145" s="109"/>
      <c r="D145" s="101"/>
      <c r="E145" s="90"/>
      <c r="F145" s="118"/>
      <c r="G145" s="112"/>
      <c r="H145" s="91"/>
      <c r="I145" s="184"/>
    </row>
    <row r="146" spans="1:9" s="49" customFormat="1" hidden="1" outlineLevel="1">
      <c r="A146" s="47"/>
      <c r="B146" s="48"/>
      <c r="C146" s="56"/>
      <c r="D146" s="56"/>
      <c r="E146" s="56"/>
      <c r="F146" s="47"/>
      <c r="G146" s="56"/>
      <c r="H146" s="56"/>
      <c r="I146" s="47"/>
    </row>
    <row r="147" spans="1:9" ht="37.5" customHeight="1" collapsed="1">
      <c r="A147" s="70" t="s">
        <v>54</v>
      </c>
      <c r="B147" s="188" t="s">
        <v>51</v>
      </c>
      <c r="C147" s="189" t="s">
        <v>38</v>
      </c>
      <c r="D147" s="120" t="s">
        <v>36</v>
      </c>
      <c r="E147" s="185" t="s">
        <v>21</v>
      </c>
      <c r="F147" s="119" t="s">
        <v>38</v>
      </c>
      <c r="G147" s="121" t="s">
        <v>37</v>
      </c>
      <c r="H147" s="186" t="s">
        <v>21</v>
      </c>
      <c r="I147" s="187" t="s">
        <v>38</v>
      </c>
    </row>
    <row r="148" spans="1:9" ht="31" hidden="1" customHeight="1" outlineLevel="1">
      <c r="A148" s="55"/>
      <c r="B148" s="76" t="s">
        <v>39</v>
      </c>
      <c r="C148" s="102"/>
      <c r="D148" s="95" t="s">
        <v>39</v>
      </c>
      <c r="E148" s="77"/>
      <c r="F148" s="113"/>
      <c r="G148" s="95" t="s">
        <v>39</v>
      </c>
      <c r="H148" s="77">
        <v>1</v>
      </c>
      <c r="I148" s="78"/>
    </row>
    <row r="149" spans="1:9" ht="30.75" hidden="1" customHeight="1" outlineLevel="1">
      <c r="A149" s="46"/>
      <c r="B149" s="64" t="s">
        <v>40</v>
      </c>
      <c r="C149" s="103"/>
      <c r="D149" s="96" t="s">
        <v>45</v>
      </c>
      <c r="E149" s="65"/>
      <c r="F149" s="114"/>
      <c r="G149" s="96" t="s">
        <v>45</v>
      </c>
      <c r="H149" s="65"/>
      <c r="I149" s="66">
        <v>0.5</v>
      </c>
    </row>
    <row r="150" spans="1:9" ht="23.05" hidden="1" customHeight="1" outlineLevel="1">
      <c r="A150" s="46"/>
      <c r="B150" s="64" t="s">
        <v>41</v>
      </c>
      <c r="C150" s="103"/>
      <c r="D150" s="96" t="s">
        <v>41</v>
      </c>
      <c r="E150" s="65"/>
      <c r="F150" s="114"/>
      <c r="G150" s="96" t="s">
        <v>41</v>
      </c>
      <c r="H150" s="65"/>
      <c r="I150" s="66">
        <v>0.5</v>
      </c>
    </row>
    <row r="151" spans="1:9" ht="31" hidden="1" customHeight="1" outlineLevel="1">
      <c r="A151" s="46"/>
      <c r="B151" s="69" t="s">
        <v>39</v>
      </c>
      <c r="C151" s="104"/>
      <c r="D151" s="97" t="s">
        <v>39</v>
      </c>
      <c r="E151" s="69"/>
      <c r="F151" s="104"/>
      <c r="G151" s="97" t="s">
        <v>39</v>
      </c>
      <c r="H151" s="69">
        <v>1</v>
      </c>
      <c r="I151" s="69"/>
    </row>
    <row r="152" spans="1:9" ht="24" hidden="1" customHeight="1" outlineLevel="1">
      <c r="A152" s="46"/>
      <c r="B152" s="64" t="s">
        <v>43</v>
      </c>
      <c r="C152" s="103"/>
      <c r="D152" s="96" t="s">
        <v>46</v>
      </c>
      <c r="E152" s="67"/>
      <c r="F152" s="114"/>
      <c r="G152" s="96" t="s">
        <v>43</v>
      </c>
      <c r="H152" s="65"/>
      <c r="I152" s="68">
        <v>0</v>
      </c>
    </row>
    <row r="153" spans="1:9" ht="36" hidden="1" customHeight="1" outlineLevel="1">
      <c r="A153" s="46"/>
      <c r="B153" s="64"/>
      <c r="C153" s="103"/>
      <c r="D153" s="97" t="s">
        <v>39</v>
      </c>
      <c r="E153" s="69"/>
      <c r="F153" s="104"/>
      <c r="G153" s="97" t="s">
        <v>39</v>
      </c>
      <c r="H153" s="69">
        <v>1</v>
      </c>
      <c r="I153" s="69"/>
    </row>
    <row r="154" spans="1:9" ht="20.05" hidden="1" customHeight="1" outlineLevel="1">
      <c r="A154" s="46"/>
      <c r="B154" s="64"/>
      <c r="C154" s="103"/>
      <c r="D154" s="96" t="s">
        <v>47</v>
      </c>
      <c r="E154" s="65"/>
      <c r="F154" s="114"/>
      <c r="G154" s="96"/>
      <c r="H154" s="65"/>
      <c r="I154" s="68"/>
    </row>
    <row r="155" spans="1:9" ht="22" hidden="1" customHeight="1" outlineLevel="1">
      <c r="A155" s="46"/>
      <c r="B155" s="64"/>
      <c r="C155" s="103"/>
      <c r="D155" s="96" t="s">
        <v>48</v>
      </c>
      <c r="E155" s="65"/>
      <c r="F155" s="114"/>
      <c r="G155" s="96"/>
      <c r="H155" s="65"/>
      <c r="I155" s="68"/>
    </row>
    <row r="156" spans="1:9" ht="65.25" hidden="1" customHeight="1" outlineLevel="1">
      <c r="A156" s="46"/>
      <c r="B156" s="64"/>
      <c r="C156" s="103"/>
      <c r="D156" s="96" t="s">
        <v>49</v>
      </c>
      <c r="E156" s="65"/>
      <c r="F156" s="114"/>
      <c r="G156" s="96" t="s">
        <v>47</v>
      </c>
      <c r="H156" s="65"/>
      <c r="I156" s="68">
        <v>0.5</v>
      </c>
    </row>
    <row r="157" spans="1:9" ht="26.05" hidden="1" customHeight="1" outlineLevel="1">
      <c r="A157" s="71"/>
      <c r="B157" s="72"/>
      <c r="C157" s="105"/>
      <c r="D157" s="98" t="s">
        <v>50</v>
      </c>
      <c r="E157" s="73"/>
      <c r="F157" s="115"/>
      <c r="G157" s="98"/>
      <c r="H157" s="73"/>
      <c r="I157" s="74"/>
    </row>
    <row r="158" spans="1:9" ht="16" hidden="1" customHeight="1" outlineLevel="1">
      <c r="A158" s="63"/>
      <c r="B158" s="63" t="s">
        <v>42</v>
      </c>
      <c r="C158" s="106"/>
      <c r="D158" s="63" t="s">
        <v>34</v>
      </c>
      <c r="E158" s="63"/>
      <c r="F158" s="106"/>
      <c r="G158" s="63" t="s">
        <v>34</v>
      </c>
      <c r="H158" s="63"/>
      <c r="I158" s="173"/>
    </row>
    <row r="159" spans="1:9" ht="12.3" hidden="1" outlineLevel="1">
      <c r="A159" s="75" t="s">
        <v>15</v>
      </c>
      <c r="B159" s="131">
        <v>3</v>
      </c>
      <c r="C159" s="124"/>
      <c r="D159" s="138">
        <v>7</v>
      </c>
      <c r="E159" s="152"/>
      <c r="F159" s="145"/>
      <c r="G159" s="159">
        <v>4</v>
      </c>
      <c r="H159" s="166"/>
      <c r="I159" s="174"/>
    </row>
    <row r="160" spans="1:9" ht="12.3" hidden="1" outlineLevel="1">
      <c r="A160" s="60" t="s">
        <v>10</v>
      </c>
      <c r="B160" s="132"/>
      <c r="C160" s="125"/>
      <c r="D160" s="139">
        <f>(B159/D159)</f>
        <v>0.42857142857142855</v>
      </c>
      <c r="E160" s="153"/>
      <c r="F160" s="146"/>
      <c r="G160" s="160">
        <f>B159/G159</f>
        <v>0.75</v>
      </c>
      <c r="H160" s="167"/>
      <c r="I160" s="175"/>
    </row>
    <row r="161" spans="1:9" ht="12.3" hidden="1" outlineLevel="1">
      <c r="A161" s="59" t="s">
        <v>11</v>
      </c>
      <c r="B161" s="133" t="s">
        <v>44</v>
      </c>
      <c r="C161" s="126"/>
      <c r="D161" s="140">
        <f>(F161/D159)</f>
        <v>0</v>
      </c>
      <c r="E161" s="154"/>
      <c r="F161" s="147">
        <f>SUM(F148:F158)</f>
        <v>0</v>
      </c>
      <c r="G161" s="161">
        <f>(I161/G159)</f>
        <v>0.375</v>
      </c>
      <c r="H161" s="168"/>
      <c r="I161" s="176">
        <f>SUM(I148:I158)</f>
        <v>1.5</v>
      </c>
    </row>
    <row r="162" spans="1:9" ht="12.3" hidden="1" outlineLevel="1">
      <c r="A162" s="61"/>
      <c r="B162" s="134" t="s">
        <v>44</v>
      </c>
      <c r="C162" s="127"/>
      <c r="D162" s="141" t="s">
        <v>12</v>
      </c>
      <c r="E162" s="155"/>
      <c r="F162" s="148"/>
      <c r="G162" s="162" t="s">
        <v>12</v>
      </c>
      <c r="H162" s="169"/>
      <c r="I162" s="177"/>
    </row>
    <row r="163" spans="1:9" ht="12.3" hidden="1" outlineLevel="1">
      <c r="A163" s="62" t="s">
        <v>31</v>
      </c>
      <c r="B163" s="135">
        <v>0</v>
      </c>
      <c r="C163" s="128"/>
      <c r="D163" s="142">
        <f>SUM(E148:E157)</f>
        <v>0</v>
      </c>
      <c r="E163" s="156"/>
      <c r="F163" s="149"/>
      <c r="G163" s="163">
        <f>SUM(H148:H157)</f>
        <v>3</v>
      </c>
      <c r="H163" s="170"/>
      <c r="I163" s="178"/>
    </row>
    <row r="164" spans="1:9" ht="12.3" hidden="1" outlineLevel="1">
      <c r="A164" s="58" t="s">
        <v>30</v>
      </c>
      <c r="B164" s="136">
        <v>2</v>
      </c>
      <c r="C164" s="129"/>
      <c r="D164" s="143" t="e">
        <f>SUM(#REF!)</f>
        <v>#REF!</v>
      </c>
      <c r="E164" s="157"/>
      <c r="F164" s="150"/>
      <c r="G164" s="164" t="e">
        <f>SUM(#REF!)</f>
        <v>#REF!</v>
      </c>
      <c r="H164" s="171"/>
      <c r="I164" s="179"/>
    </row>
    <row r="165" spans="1:9" ht="12.3" hidden="1" outlineLevel="1">
      <c r="A165" s="82" t="s">
        <v>16</v>
      </c>
      <c r="B165" s="137">
        <v>1</v>
      </c>
      <c r="C165" s="130"/>
      <c r="D165" s="144">
        <v>2</v>
      </c>
      <c r="E165" s="158"/>
      <c r="F165" s="151"/>
      <c r="G165" s="165">
        <v>1</v>
      </c>
      <c r="H165" s="172"/>
      <c r="I165" s="180"/>
    </row>
    <row r="166" spans="1:9" ht="19" hidden="1" customHeight="1" outlineLevel="1">
      <c r="A166" s="79"/>
      <c r="B166" s="80"/>
      <c r="C166" s="81"/>
      <c r="D166" s="122"/>
      <c r="E166" s="122"/>
      <c r="F166" s="123"/>
      <c r="G166" s="80"/>
      <c r="H166" s="80"/>
      <c r="I166" s="181"/>
    </row>
    <row r="167" spans="1:9" ht="17.05" hidden="1" customHeight="1" outlineLevel="1">
      <c r="A167" s="92" t="s">
        <v>18</v>
      </c>
      <c r="B167" s="83" t="s">
        <v>44</v>
      </c>
      <c r="C167" s="107"/>
      <c r="D167" s="99">
        <f>SUM(D160,D161)/2</f>
        <v>0.21428571428571427</v>
      </c>
      <c r="E167" s="84"/>
      <c r="F167" s="116"/>
      <c r="G167" s="110">
        <f>SUM(G160,G161)/2</f>
        <v>0.5625</v>
      </c>
      <c r="H167" s="85"/>
      <c r="I167" s="182"/>
    </row>
    <row r="168" spans="1:9" ht="17.05" hidden="1" customHeight="1" outlineLevel="1">
      <c r="A168" s="93" t="s">
        <v>17</v>
      </c>
      <c r="B168" s="86" t="s">
        <v>44</v>
      </c>
      <c r="C168" s="108"/>
      <c r="D168" s="100"/>
      <c r="E168" s="87"/>
      <c r="F168" s="117"/>
      <c r="G168" s="111">
        <f>(G167-D167)/D167</f>
        <v>1.625</v>
      </c>
      <c r="H168" s="88"/>
      <c r="I168" s="183"/>
    </row>
    <row r="169" spans="1:9" ht="17.05" hidden="1" customHeight="1" outlineLevel="1">
      <c r="A169" s="94" t="s">
        <v>20</v>
      </c>
      <c r="B169" s="89" t="s">
        <v>44</v>
      </c>
      <c r="C169" s="109"/>
      <c r="D169" s="101"/>
      <c r="E169" s="90"/>
      <c r="F169" s="118"/>
      <c r="G169" s="112"/>
      <c r="H169" s="91"/>
      <c r="I169" s="184"/>
    </row>
    <row r="170" spans="1:9" s="49" customFormat="1" hidden="1" outlineLevel="1">
      <c r="A170" s="47"/>
      <c r="B170" s="48"/>
      <c r="C170" s="56"/>
      <c r="D170" s="56"/>
      <c r="E170" s="56"/>
      <c r="F170" s="47"/>
      <c r="G170" s="56"/>
      <c r="H170" s="56"/>
      <c r="I170" s="47"/>
    </row>
  </sheetData>
  <mergeCells count="2">
    <mergeCell ref="B2:D2"/>
    <mergeCell ref="B1:D1"/>
  </mergeCells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outlinePr summaryBelow="0"/>
  </sheetPr>
  <dimension ref="A1:M24"/>
  <sheetViews>
    <sheetView zoomScale="85" zoomScaleNormal="85" zoomScalePageLayoutView="85" workbookViewId="0">
      <selection activeCell="E15" sqref="E15"/>
    </sheetView>
  </sheetViews>
  <sheetFormatPr defaultColWidth="9.1640625" defaultRowHeight="12.3" outlineLevelRow="1"/>
  <cols>
    <col min="1" max="1" width="26.1640625" style="2" customWidth="1"/>
    <col min="2" max="2" width="22.5" style="2" customWidth="1"/>
    <col min="3" max="3" width="20.83203125" style="2" customWidth="1"/>
    <col min="4" max="4" width="21.5" style="2" customWidth="1"/>
    <col min="5" max="5" width="9.6640625" style="14" customWidth="1"/>
    <col min="6" max="6" width="32" style="2" customWidth="1"/>
    <col min="7" max="7" width="18.6640625" style="2" customWidth="1"/>
    <col min="8" max="8" width="24.1640625" style="2" customWidth="1"/>
    <col min="9" max="9" width="27.1640625" style="2" customWidth="1"/>
    <col min="10" max="10" width="27.5" style="2" customWidth="1"/>
    <col min="11" max="12" width="9.1640625" style="2"/>
    <col min="13" max="13" width="50.6640625" style="2" customWidth="1"/>
    <col min="14" max="16384" width="9.1640625" style="2"/>
  </cols>
  <sheetData>
    <row r="1" spans="1:13" ht="29.25" customHeight="1">
      <c r="A1" s="210" t="s">
        <v>13</v>
      </c>
      <c r="B1" s="210"/>
      <c r="C1" s="210"/>
      <c r="D1" s="210"/>
      <c r="E1" s="210"/>
      <c r="F1" s="210"/>
      <c r="G1" s="210"/>
      <c r="H1" s="210"/>
      <c r="I1" s="15"/>
      <c r="J1" s="1"/>
      <c r="K1" s="13"/>
      <c r="L1" s="13"/>
      <c r="M1" s="13"/>
    </row>
    <row r="2" spans="1:13" s="14" customFormat="1" ht="29.25" customHeight="1" collapsed="1">
      <c r="A2" s="29" t="s">
        <v>33</v>
      </c>
      <c r="B2" s="31"/>
      <c r="C2" s="30"/>
      <c r="D2" s="34"/>
      <c r="E2" s="25"/>
      <c r="F2" s="13"/>
      <c r="G2" s="13"/>
      <c r="H2" s="13"/>
      <c r="I2" s="13"/>
      <c r="J2" s="1"/>
      <c r="K2" s="13"/>
      <c r="L2" s="13"/>
      <c r="M2" s="13"/>
    </row>
    <row r="3" spans="1:13" s="14" customFormat="1" ht="29.25" hidden="1" customHeight="1" outlineLevel="1">
      <c r="A3" s="35" t="s">
        <v>23</v>
      </c>
      <c r="B3" s="35" t="e">
        <f>+('Task Analysis'!#REF!+'Task Analysis'!#REF!+'Task Analysis'!#REF!+'Task Analysis'!#REF!+'Task Analysis'!#REF!)/5</f>
        <v>#REF!</v>
      </c>
      <c r="C3" s="35" t="e">
        <f>+('Task Analysis'!#REF!+'Task Analysis'!#REF!+'Task Analysis'!#REF!+'Task Analysis'!#REF!+'Task Analysis'!#REF!)/5</f>
        <v>#REF!</v>
      </c>
      <c r="D3" s="35"/>
      <c r="E3" s="27"/>
      <c r="F3" s="13"/>
      <c r="G3" s="13"/>
      <c r="H3" s="13"/>
      <c r="I3" s="13"/>
      <c r="J3" s="13"/>
      <c r="K3" s="13"/>
      <c r="L3" s="13"/>
      <c r="M3" s="13"/>
    </row>
    <row r="4" spans="1:13" s="14" customFormat="1" ht="29.25" hidden="1" customHeight="1" outlineLevel="1">
      <c r="A4" s="36" t="s">
        <v>27</v>
      </c>
      <c r="B4" s="37" t="e">
        <f>+('Task Analysis'!#REF!+'Task Analysis'!#REF!+'Task Analysis'!#REF!+'Task Analysis'!#REF!+'Task Analysis'!#REF!)/100/5</f>
        <v>#REF!</v>
      </c>
      <c r="C4" s="37" t="e">
        <f>+('Task Analysis'!#REF!+'Task Analysis'!#REF!+'Task Analysis'!#REF!+'Task Analysis'!#REF!+'Task Analysis'!#REF!)/100/5</f>
        <v>#REF!</v>
      </c>
      <c r="D4" s="36"/>
      <c r="E4" s="27"/>
      <c r="F4" s="13"/>
      <c r="G4" s="13"/>
      <c r="H4" s="13"/>
      <c r="I4" s="13"/>
      <c r="J4" s="13"/>
      <c r="K4" s="13"/>
      <c r="L4" s="13"/>
      <c r="M4" s="13"/>
    </row>
    <row r="5" spans="1:13" s="14" customFormat="1" ht="29.25" hidden="1" customHeight="1" outlineLevel="1">
      <c r="A5" s="36" t="s">
        <v>26</v>
      </c>
      <c r="B5" s="37" t="e">
        <f>+('Task Analysis'!#REF!+'Task Analysis'!#REF!+'Task Analysis'!#REF!+'Task Analysis'!#REF!+'Task Analysis'!#REF!)/5</f>
        <v>#REF!</v>
      </c>
      <c r="C5" s="37" t="e">
        <f>+('Task Analysis'!#REF!+'Task Analysis'!#REF!+'Task Analysis'!#REF!+'Task Analysis'!#REF!+'Task Analysis'!#REF!)/5</f>
        <v>#REF!</v>
      </c>
      <c r="D5" s="36"/>
      <c r="E5" s="28"/>
      <c r="F5" s="13"/>
      <c r="G5" s="13"/>
      <c r="H5" s="13"/>
      <c r="I5" s="13"/>
      <c r="J5" s="13"/>
      <c r="K5" s="13"/>
      <c r="L5" s="13"/>
      <c r="M5" s="13"/>
    </row>
    <row r="6" spans="1:13" s="14" customFormat="1" ht="29.25" hidden="1" customHeight="1" outlineLevel="1">
      <c r="A6" s="38" t="s">
        <v>24</v>
      </c>
      <c r="B6" s="39" t="e">
        <f>(B5+B4)/2</f>
        <v>#REF!</v>
      </c>
      <c r="C6" s="39" t="e">
        <f>(C5+C4)/2</f>
        <v>#REF!</v>
      </c>
      <c r="D6" s="38"/>
      <c r="E6" s="28"/>
      <c r="F6" s="13"/>
      <c r="G6" s="13"/>
      <c r="H6" s="13"/>
      <c r="I6" s="13"/>
      <c r="J6" s="13"/>
      <c r="K6" s="13"/>
      <c r="L6" s="13"/>
      <c r="M6" s="13"/>
    </row>
    <row r="7" spans="1:13" s="14" customFormat="1" ht="29.25" hidden="1" customHeight="1" outlineLevel="1">
      <c r="A7" s="40" t="s">
        <v>17</v>
      </c>
      <c r="B7" s="41"/>
      <c r="C7" s="42" t="e">
        <f>(C6-B6)/B6</f>
        <v>#REF!</v>
      </c>
      <c r="D7" s="40"/>
      <c r="E7" s="28"/>
      <c r="F7" s="13"/>
      <c r="G7" s="13"/>
      <c r="H7" s="13"/>
      <c r="I7" s="13"/>
      <c r="J7" s="13"/>
      <c r="K7" s="13"/>
      <c r="L7" s="13"/>
      <c r="M7" s="13"/>
    </row>
    <row r="8" spans="1:13" s="14" customFormat="1" ht="19.5" hidden="1" customHeight="1" outlineLevel="1">
      <c r="A8" s="21" t="s">
        <v>25</v>
      </c>
      <c r="B8" s="3" t="s">
        <v>19</v>
      </c>
      <c r="C8" s="4" t="s">
        <v>9</v>
      </c>
      <c r="D8" s="5" t="s">
        <v>14</v>
      </c>
      <c r="E8" s="26"/>
      <c r="F8" s="13"/>
      <c r="G8" s="13"/>
      <c r="H8" s="13"/>
      <c r="I8" s="13"/>
      <c r="J8" s="13"/>
      <c r="K8" s="13"/>
      <c r="L8" s="13"/>
      <c r="M8" s="13"/>
    </row>
    <row r="9" spans="1:13" s="14" customFormat="1" ht="18.75" hidden="1" customHeight="1" outlineLevel="1">
      <c r="A9" s="16"/>
      <c r="B9" s="6" t="e">
        <f>+B6</f>
        <v>#REF!</v>
      </c>
      <c r="C9" s="7" t="e">
        <f>+C6</f>
        <v>#REF!</v>
      </c>
      <c r="D9" s="8" t="e">
        <f>+C7</f>
        <v>#REF!</v>
      </c>
      <c r="E9" s="22"/>
      <c r="F9" s="13"/>
      <c r="G9" s="13"/>
      <c r="H9" s="13"/>
      <c r="I9" s="13"/>
      <c r="J9" s="13"/>
      <c r="K9" s="13"/>
      <c r="L9" s="13"/>
      <c r="M9" s="13"/>
    </row>
    <row r="10" spans="1:13" s="14" customFormat="1" ht="246.75" hidden="1" customHeight="1" outlineLevel="1">
      <c r="B10" s="20"/>
      <c r="C10" s="20"/>
      <c r="E10" s="13"/>
      <c r="F10" s="13"/>
      <c r="G10" s="13"/>
      <c r="H10" s="13"/>
      <c r="I10" s="13"/>
      <c r="J10" s="13"/>
      <c r="K10" s="13"/>
      <c r="L10" s="13"/>
      <c r="M10" s="13"/>
    </row>
    <row r="11" spans="1:13" s="14" customFormat="1" ht="7.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3"/>
      <c r="L11" s="13"/>
      <c r="M11" s="13"/>
    </row>
    <row r="12" spans="1:13" ht="29.25" customHeight="1">
      <c r="A12" s="17"/>
      <c r="B12" s="18"/>
      <c r="C12" s="18"/>
      <c r="D12" s="19"/>
      <c r="E12" s="33"/>
      <c r="F12" s="17"/>
      <c r="G12" s="18"/>
      <c r="H12" s="18"/>
      <c r="I12" s="19"/>
      <c r="J12" s="1"/>
      <c r="K12" s="13"/>
      <c r="L12" s="13"/>
      <c r="M12" s="13"/>
    </row>
    <row r="13" spans="1:13" ht="24" customHeight="1">
      <c r="A13" s="21" t="s">
        <v>55</v>
      </c>
      <c r="B13" s="3" t="s">
        <v>19</v>
      </c>
      <c r="C13" s="4" t="s">
        <v>9</v>
      </c>
      <c r="D13" s="5" t="s">
        <v>14</v>
      </c>
      <c r="E13" s="23"/>
      <c r="F13" s="21" t="s">
        <v>22</v>
      </c>
      <c r="G13" s="3" t="s">
        <v>19</v>
      </c>
      <c r="H13" s="4" t="s">
        <v>9</v>
      </c>
      <c r="I13" s="5" t="s">
        <v>14</v>
      </c>
      <c r="J13" s="1"/>
      <c r="K13" s="13"/>
      <c r="L13" s="13"/>
      <c r="M13" s="13"/>
    </row>
    <row r="14" spans="1:13" ht="17.25" customHeight="1">
      <c r="A14" s="16"/>
      <c r="B14" s="6">
        <v>0.43</v>
      </c>
      <c r="C14" s="7">
        <v>0.75</v>
      </c>
      <c r="D14" s="8">
        <f>(C14-B14)/B14</f>
        <v>0.7441860465116279</v>
      </c>
      <c r="E14" s="24"/>
      <c r="F14" s="16"/>
      <c r="G14" s="6" t="e">
        <f>+'Task Analysis'!#REF!</f>
        <v>#REF!</v>
      </c>
      <c r="H14" s="7" t="e">
        <f>+'Task Analysis'!#REF!</f>
        <v>#REF!</v>
      </c>
      <c r="I14" s="8" t="e">
        <f>+'Task Analysis'!#REF!</f>
        <v>#REF!</v>
      </c>
      <c r="J14" s="1"/>
      <c r="K14" s="13"/>
      <c r="L14" s="13"/>
      <c r="M14" s="13"/>
    </row>
    <row r="15" spans="1:13" ht="243.75" customHeight="1">
      <c r="B15" s="9"/>
      <c r="C15" s="9"/>
      <c r="D15" s="9"/>
      <c r="E15" s="25"/>
      <c r="F15" s="14"/>
      <c r="G15" s="9"/>
      <c r="H15" s="9"/>
      <c r="I15" s="9"/>
      <c r="J15" s="1"/>
      <c r="K15" s="13"/>
      <c r="L15" s="13"/>
      <c r="M15" s="13"/>
    </row>
    <row r="16" spans="1:13" ht="14.25" customHeight="1">
      <c r="A16" s="10"/>
      <c r="B16" s="11"/>
      <c r="C16" s="11"/>
      <c r="D16" s="12"/>
      <c r="E16" s="32"/>
      <c r="F16" s="1"/>
      <c r="G16" s="1"/>
      <c r="H16" s="1"/>
      <c r="I16" s="1"/>
      <c r="J16" s="1"/>
      <c r="K16" s="13"/>
      <c r="L16" s="13"/>
      <c r="M16" s="13"/>
    </row>
    <row r="17" spans="1:13" ht="22.5" customHeight="1">
      <c r="A17" s="21" t="s">
        <v>28</v>
      </c>
      <c r="B17" s="3" t="s">
        <v>19</v>
      </c>
      <c r="C17" s="4" t="s">
        <v>9</v>
      </c>
      <c r="D17" s="5" t="s">
        <v>14</v>
      </c>
      <c r="E17" s="26"/>
      <c r="F17" s="21" t="s">
        <v>29</v>
      </c>
      <c r="G17" s="3" t="s">
        <v>19</v>
      </c>
      <c r="H17" s="4" t="s">
        <v>9</v>
      </c>
      <c r="I17" s="5" t="s">
        <v>14</v>
      </c>
      <c r="J17" s="1"/>
      <c r="K17" s="13"/>
      <c r="L17" s="13"/>
      <c r="M17" s="13"/>
    </row>
    <row r="18" spans="1:13">
      <c r="A18" s="16"/>
      <c r="B18" s="6" t="e">
        <f>+'Task Analysis'!#REF!</f>
        <v>#REF!</v>
      </c>
      <c r="C18" s="7" t="e">
        <f>+'Task Analysis'!#REF!</f>
        <v>#REF!</v>
      </c>
      <c r="D18" s="8" t="e">
        <f>+'Task Analysis'!#REF!</f>
        <v>#REF!</v>
      </c>
      <c r="E18" s="22"/>
      <c r="F18" s="16"/>
      <c r="G18" s="6" t="e">
        <f>+'Task Analysis'!#REF!</f>
        <v>#REF!</v>
      </c>
      <c r="H18" s="7" t="e">
        <f>+'Task Analysis'!#REF!</f>
        <v>#REF!</v>
      </c>
      <c r="I18" s="8" t="e">
        <f>+'Task Analysis'!#REF!</f>
        <v>#REF!</v>
      </c>
      <c r="J18" s="1"/>
      <c r="K18" s="13"/>
      <c r="L18" s="13"/>
      <c r="M18" s="13"/>
    </row>
    <row r="19" spans="1:13" ht="235.5" customHeight="1">
      <c r="E19" s="13"/>
      <c r="F19" s="14"/>
      <c r="G19" s="14"/>
      <c r="H19" s="14"/>
      <c r="I19" s="14"/>
      <c r="J19" s="1"/>
      <c r="K19" s="13"/>
      <c r="L19" s="13"/>
      <c r="M19" s="13"/>
    </row>
    <row r="20" spans="1:13" ht="15.75" customHeight="1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3" ht="31.2">
      <c r="A21" s="44" t="s">
        <v>32</v>
      </c>
      <c r="B21" s="3" t="s">
        <v>19</v>
      </c>
      <c r="C21" s="4" t="s">
        <v>9</v>
      </c>
      <c r="D21" s="5" t="s">
        <v>14</v>
      </c>
    </row>
    <row r="22" spans="1:13" ht="18" customHeight="1">
      <c r="A22" s="16"/>
      <c r="B22" s="6" t="e">
        <f>+'Task Analysis'!#REF!</f>
        <v>#REF!</v>
      </c>
      <c r="C22" s="7" t="e">
        <f>+'Task Analysis'!#REF!</f>
        <v>#REF!</v>
      </c>
      <c r="D22" s="8" t="e">
        <f>+'Task Analysis'!#REF!</f>
        <v>#REF!</v>
      </c>
    </row>
    <row r="23" spans="1:13" ht="234.75" customHeight="1">
      <c r="A23" s="43"/>
      <c r="B23" s="43"/>
      <c r="C23" s="43"/>
      <c r="D23" s="43"/>
    </row>
    <row r="24" spans="1:13" s="43" customFormat="1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</row>
  </sheetData>
  <mergeCells count="2">
    <mergeCell ref="A1:D1"/>
    <mergeCell ref="E1:H1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59999389629810485"/>
  </sheetPr>
  <dimension ref="A1:D28"/>
  <sheetViews>
    <sheetView workbookViewId="0">
      <selection activeCell="B3" sqref="B3:C3"/>
    </sheetView>
  </sheetViews>
  <sheetFormatPr defaultColWidth="9.1640625" defaultRowHeight="10.199999999999999"/>
  <cols>
    <col min="1" max="1" width="13.33203125" style="196" customWidth="1"/>
    <col min="2" max="2" width="65.6640625" style="203" customWidth="1"/>
    <col min="3" max="3" width="68.88671875" style="203" customWidth="1"/>
    <col min="4" max="4" width="71.5" style="196" customWidth="1"/>
    <col min="5" max="16384" width="9.1640625" style="197"/>
  </cols>
  <sheetData>
    <row r="1" spans="2:3" s="196" customFormat="1" ht="21.75" customHeight="1">
      <c r="B1" s="220"/>
      <c r="C1" s="220"/>
    </row>
    <row r="2" spans="2:3" ht="30.75" customHeight="1">
      <c r="B2" s="221" t="s">
        <v>59</v>
      </c>
      <c r="C2" s="222"/>
    </row>
    <row r="3" spans="2:3" ht="17.25" customHeight="1">
      <c r="B3" s="218" t="s">
        <v>0</v>
      </c>
      <c r="C3" s="219"/>
    </row>
    <row r="4" spans="2:3" ht="17.25" customHeight="1">
      <c r="B4" s="213" t="s">
        <v>1</v>
      </c>
      <c r="C4" s="214"/>
    </row>
    <row r="5" spans="2:3" ht="17.25" customHeight="1">
      <c r="B5" s="218" t="s">
        <v>2</v>
      </c>
      <c r="C5" s="219"/>
    </row>
    <row r="6" spans="2:3" ht="17.25" customHeight="1">
      <c r="B6" s="213" t="s">
        <v>3</v>
      </c>
      <c r="C6" s="214"/>
    </row>
    <row r="7" spans="2:3" ht="17.25" customHeight="1">
      <c r="B7" s="218" t="s">
        <v>4</v>
      </c>
      <c r="C7" s="219"/>
    </row>
    <row r="8" spans="2:3" ht="17.25" customHeight="1">
      <c r="B8" s="213" t="s">
        <v>5</v>
      </c>
      <c r="C8" s="214"/>
    </row>
    <row r="9" spans="2:3" ht="21" customHeight="1">
      <c r="B9" s="218" t="s">
        <v>6</v>
      </c>
      <c r="C9" s="219"/>
    </row>
    <row r="10" spans="2:3" ht="17.25" customHeight="1">
      <c r="B10" s="213" t="s">
        <v>7</v>
      </c>
      <c r="C10" s="214"/>
    </row>
    <row r="11" spans="2:3" ht="17.25" customHeight="1">
      <c r="B11" s="218" t="s">
        <v>52</v>
      </c>
      <c r="C11" s="219"/>
    </row>
    <row r="12" spans="2:3" ht="5.25" customHeight="1">
      <c r="B12" s="198"/>
      <c r="C12" s="198"/>
    </row>
    <row r="13" spans="2:3" ht="27" customHeight="1">
      <c r="B13" s="221" t="s">
        <v>60</v>
      </c>
      <c r="C13" s="222"/>
    </row>
    <row r="14" spans="2:3" ht="16.5" customHeight="1">
      <c r="B14" s="218" t="s">
        <v>61</v>
      </c>
      <c r="C14" s="219"/>
    </row>
    <row r="15" spans="2:3" ht="16.5" customHeight="1">
      <c r="B15" s="213" t="s">
        <v>62</v>
      </c>
      <c r="C15" s="214"/>
    </row>
    <row r="16" spans="2:3" ht="17.25" customHeight="1">
      <c r="B16" s="218" t="s">
        <v>63</v>
      </c>
      <c r="C16" s="219"/>
    </row>
    <row r="17" spans="2:3" ht="16.5" customHeight="1">
      <c r="B17" s="213" t="s">
        <v>64</v>
      </c>
      <c r="C17" s="214"/>
    </row>
    <row r="18" spans="2:3" ht="8.25" customHeight="1">
      <c r="B18" s="199"/>
      <c r="C18" s="199"/>
    </row>
    <row r="19" spans="2:3" ht="29.25" customHeight="1">
      <c r="B19" s="215" t="s">
        <v>8</v>
      </c>
      <c r="C19" s="216"/>
    </row>
    <row r="20" spans="2:3" ht="61.5" customHeight="1">
      <c r="B20" s="200" t="s">
        <v>58</v>
      </c>
      <c r="C20" s="201"/>
    </row>
    <row r="21" spans="2:3" ht="51" customHeight="1">
      <c r="B21" s="217" t="s">
        <v>65</v>
      </c>
      <c r="C21" s="201"/>
    </row>
    <row r="22" spans="2:3" ht="42" customHeight="1">
      <c r="B22" s="217"/>
      <c r="C22" s="200" t="s">
        <v>66</v>
      </c>
    </row>
    <row r="23" spans="2:3" ht="21.3" customHeight="1">
      <c r="B23" s="202"/>
    </row>
    <row r="24" spans="2:3" ht="32.049999999999997" customHeight="1">
      <c r="B24" s="211" t="s">
        <v>53</v>
      </c>
      <c r="C24" s="212"/>
    </row>
    <row r="25" spans="2:3">
      <c r="C25" s="204"/>
    </row>
    <row r="26" spans="2:3">
      <c r="B26" s="205"/>
      <c r="C26" s="205"/>
    </row>
    <row r="27" spans="2:3">
      <c r="B27" s="205"/>
      <c r="C27" s="205"/>
    </row>
    <row r="28" spans="2:3">
      <c r="B28" s="205"/>
      <c r="C28" s="205"/>
    </row>
  </sheetData>
  <mergeCells count="19">
    <mergeCell ref="B1:C1"/>
    <mergeCell ref="B13:C13"/>
    <mergeCell ref="B14:C14"/>
    <mergeCell ref="B15:C15"/>
    <mergeCell ref="B2:C2"/>
    <mergeCell ref="B3:C3"/>
    <mergeCell ref="B4:C4"/>
    <mergeCell ref="B5:C5"/>
    <mergeCell ref="B6:C6"/>
    <mergeCell ref="B7:C7"/>
    <mergeCell ref="B8:C8"/>
    <mergeCell ref="B9:C9"/>
    <mergeCell ref="B10:C10"/>
    <mergeCell ref="B11:C11"/>
    <mergeCell ref="B24:C24"/>
    <mergeCell ref="B17:C17"/>
    <mergeCell ref="B19:C19"/>
    <mergeCell ref="B21:B22"/>
    <mergeCell ref="B16:C16"/>
  </mergeCells>
  <pageMargins left="0.7" right="0.7" top="0.75" bottom="0.75" header="0.3" footer="0.3"/>
  <pageSetup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Visio.Drawing.11" shapeId="1025" r:id="rId4">
          <objectPr defaultSize="0" autoPict="0" r:id="rId5">
            <anchor moveWithCells="1" sizeWithCells="1">
              <from>
                <xdr:col>2</xdr:col>
                <xdr:colOff>0</xdr:colOff>
                <xdr:row>19</xdr:row>
                <xdr:rowOff>0</xdr:rowOff>
              </from>
              <to>
                <xdr:col>2</xdr:col>
                <xdr:colOff>1741170</xdr:colOff>
                <xdr:row>19</xdr:row>
                <xdr:rowOff>659130</xdr:rowOff>
              </to>
            </anchor>
          </objectPr>
        </oleObject>
      </mc:Choice>
      <mc:Fallback>
        <oleObject progId="Visio.Drawing.11" shapeId="1025" r:id="rId4"/>
      </mc:Fallback>
    </mc:AlternateContent>
    <mc:AlternateContent xmlns:mc="http://schemas.openxmlformats.org/markup-compatibility/2006">
      <mc:Choice Requires="x14">
        <oleObject progId="Visio.Drawing.11" shapeId="1026" r:id="rId6">
          <objectPr defaultSize="0" autoPict="0" r:id="rId7">
            <anchor moveWithCells="1" sizeWithCells="1">
              <from>
                <xdr:col>2</xdr:col>
                <xdr:colOff>0</xdr:colOff>
                <xdr:row>20</xdr:row>
                <xdr:rowOff>0</xdr:rowOff>
              </from>
              <to>
                <xdr:col>2</xdr:col>
                <xdr:colOff>2286000</xdr:colOff>
                <xdr:row>21</xdr:row>
                <xdr:rowOff>11430</xdr:rowOff>
              </to>
            </anchor>
          </objectPr>
        </oleObject>
      </mc:Choice>
      <mc:Fallback>
        <oleObject progId="Visio.Drawing.11" shapeId="1026" r:id="rId6"/>
      </mc:Fallback>
    </mc:AlternateContent>
  </oleObjec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Task Analysis</vt:lpstr>
      <vt:lpstr>Task Analysis Graphs</vt:lpstr>
      <vt:lpstr>Appendix</vt:lpstr>
    </vt:vector>
  </TitlesOfParts>
  <Company>Amdocs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UX Study</dc:title>
  <dc:subject>Usability &amp; Metrics</dc:subject>
  <dc:creator>Mark Weinberg</dc:creator>
  <cp:lastModifiedBy>Mark Weinberg</cp:lastModifiedBy>
  <cp:lastPrinted>2009-10-05T20:58:44Z</cp:lastPrinted>
  <dcterms:created xsi:type="dcterms:W3CDTF">2003-11-26T10:03:29Z</dcterms:created>
  <dcterms:modified xsi:type="dcterms:W3CDTF">2018-01-07T23:48:27Z</dcterms:modified>
</cp:coreProperties>
</file>